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enny.wood\Desktop\"/>
    </mc:Choice>
  </mc:AlternateContent>
  <bookViews>
    <workbookView xWindow="0" yWindow="885" windowWidth="28800" windowHeight="15435" firstSheet="6" activeTab="14"/>
  </bookViews>
  <sheets>
    <sheet name="Data Directory" sheetId="18" r:id="rId1"/>
    <sheet name="VIC Outcomes Framework" sheetId="16" r:id="rId2"/>
    <sheet name="Demographics" sheetId="13" r:id="rId3"/>
    <sheet name="Social Gradient and SES" sheetId="2" r:id="rId4"/>
    <sheet name="Infant-Early Childhood" sheetId="3" r:id="rId5"/>
    <sheet name="Adolescence 13-24yrs" sheetId="4" r:id="rId6"/>
    <sheet name="Ageing" sheetId="5" r:id="rId7"/>
    <sheet name="Health Status" sheetId="6" r:id="rId8"/>
    <sheet name="AOD Health Status" sheetId="19" r:id="rId9"/>
    <sheet name="Food Security-Healthy Eating" sheetId="7" r:id="rId10"/>
    <sheet name="Gender Equity" sheetId="8" r:id="rId11"/>
    <sheet name="Improving Mental Health" sheetId="9" r:id="rId12"/>
    <sheet name="Housing and Homelessness" sheetId="10" r:id="rId13"/>
    <sheet name="Social Exclusion" sheetId="11" r:id="rId14"/>
    <sheet name="Livable Neighbourhoods" sheetId="12" r:id="rId15"/>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N7" i="19" l="1"/>
  <c r="BD11" i="19"/>
  <c r="BE11" i="19"/>
  <c r="BF11" i="19"/>
  <c r="BC11" i="19"/>
  <c r="BD7" i="19"/>
  <c r="BE7" i="19"/>
  <c r="BF7" i="19"/>
  <c r="BC7" i="19"/>
  <c r="AM11" i="19"/>
  <c r="AO7" i="19"/>
  <c r="AP7" i="19"/>
  <c r="AQ7" i="19"/>
  <c r="AR7" i="19"/>
  <c r="AM7" i="19"/>
  <c r="C11" i="19"/>
  <c r="D11" i="19"/>
  <c r="F11" i="19"/>
  <c r="G11" i="19"/>
  <c r="B11" i="19"/>
  <c r="C7" i="19"/>
  <c r="D7" i="19"/>
  <c r="F7" i="19"/>
  <c r="G7" i="19"/>
  <c r="B7" i="19"/>
  <c r="U11" i="19"/>
  <c r="S11" i="19"/>
  <c r="T11" i="19"/>
  <c r="R11" i="19"/>
  <c r="S7" i="19"/>
  <c r="T7" i="19"/>
  <c r="U7" i="19"/>
  <c r="R7" i="19"/>
  <c r="W11" i="19"/>
  <c r="X11" i="19"/>
  <c r="Y11" i="19"/>
  <c r="Z11" i="19"/>
  <c r="AA11" i="19"/>
  <c r="AB11" i="19"/>
  <c r="AC11" i="19"/>
  <c r="W7" i="19"/>
  <c r="X7" i="19"/>
  <c r="Y7" i="19"/>
  <c r="Z7" i="19"/>
  <c r="AA7" i="19"/>
  <c r="AB7" i="19"/>
  <c r="AC7" i="19"/>
  <c r="V11" i="19"/>
  <c r="V7" i="19"/>
  <c r="AK14" i="19"/>
  <c r="AJ14" i="19"/>
  <c r="AK13" i="19"/>
  <c r="AJ13" i="19"/>
  <c r="Q7" i="19"/>
  <c r="Q11" i="19"/>
  <c r="Q12" i="19"/>
  <c r="P7" i="19"/>
  <c r="P11" i="19"/>
  <c r="P12" i="19"/>
  <c r="O7" i="19"/>
  <c r="O11" i="19"/>
  <c r="O12" i="19"/>
  <c r="N7" i="19"/>
  <c r="N11" i="19"/>
  <c r="N12" i="19"/>
  <c r="M7" i="19"/>
  <c r="M11" i="19"/>
  <c r="M12" i="19"/>
  <c r="L7" i="19"/>
  <c r="L11" i="19"/>
  <c r="L12" i="19"/>
  <c r="K7" i="19"/>
  <c r="K11" i="19"/>
  <c r="K12" i="19"/>
  <c r="J7" i="19"/>
  <c r="J11" i="19"/>
  <c r="J12" i="19"/>
  <c r="F19" i="11"/>
  <c r="J4" i="5"/>
  <c r="J5" i="5"/>
  <c r="J6" i="5"/>
  <c r="J7" i="5"/>
  <c r="J8" i="5"/>
  <c r="J9" i="5"/>
  <c r="J3" i="5"/>
  <c r="H4" i="5"/>
  <c r="H5" i="5"/>
  <c r="H6" i="5"/>
  <c r="H7" i="5"/>
  <c r="H8" i="5"/>
  <c r="H9" i="5"/>
  <c r="H3" i="5"/>
  <c r="E4" i="5"/>
  <c r="E5" i="5"/>
  <c r="E6" i="5"/>
  <c r="E7" i="5"/>
  <c r="E8" i="5"/>
  <c r="E9" i="5"/>
  <c r="E3" i="5"/>
  <c r="C4" i="5"/>
  <c r="C5" i="5"/>
  <c r="C6" i="5"/>
  <c r="C7" i="5"/>
  <c r="C8" i="5"/>
  <c r="C9" i="5"/>
  <c r="C3" i="5"/>
  <c r="AB7" i="4"/>
  <c r="AB6" i="4"/>
  <c r="AB5" i="4"/>
  <c r="AB4" i="4"/>
  <c r="AB3" i="4"/>
  <c r="AA7" i="4"/>
  <c r="AA6" i="4"/>
  <c r="AA5" i="4"/>
  <c r="AA4" i="4"/>
  <c r="AA3" i="4"/>
  <c r="Q3" i="13"/>
  <c r="P7" i="10"/>
  <c r="J7" i="3"/>
  <c r="G10" i="3"/>
  <c r="F10" i="3"/>
  <c r="G9" i="3"/>
  <c r="F9" i="3"/>
</calcChain>
</file>

<file path=xl/comments1.xml><?xml version="1.0" encoding="utf-8"?>
<comments xmlns="http://schemas.openxmlformats.org/spreadsheetml/2006/main">
  <authors>
    <author>Student1 IEPCP</author>
  </authors>
  <commentList>
    <comment ref="W23" authorId="0" shapeId="0">
      <text>
        <r>
          <rPr>
            <b/>
            <sz val="9"/>
            <color indexed="81"/>
            <rFont val="Tahoma"/>
            <family val="2"/>
          </rPr>
          <t>Student1 IEPCP:</t>
        </r>
        <r>
          <rPr>
            <sz val="9"/>
            <color indexed="81"/>
            <rFont val="Tahoma"/>
            <family val="2"/>
          </rPr>
          <t xml:space="preserve">
</t>
        </r>
      </text>
    </comment>
  </commentList>
</comments>
</file>

<file path=xl/sharedStrings.xml><?xml version="1.0" encoding="utf-8"?>
<sst xmlns="http://schemas.openxmlformats.org/spreadsheetml/2006/main" count="3168" uniqueCount="1223">
  <si>
    <t>Indicators</t>
  </si>
  <si>
    <t>Victoria</t>
  </si>
  <si>
    <t>Measures</t>
  </si>
  <si>
    <t>Australia</t>
  </si>
  <si>
    <t>Whitehorse</t>
  </si>
  <si>
    <t>Boroondara</t>
  </si>
  <si>
    <t>Monash</t>
  </si>
  <si>
    <t>Manningham</t>
  </si>
  <si>
    <t>Inner east</t>
  </si>
  <si>
    <t>EMR</t>
  </si>
  <si>
    <t xml:space="preserve">14. People on government benefits </t>
  </si>
  <si>
    <t>Proportion of households with an internet connection</t>
  </si>
  <si>
    <t>Unemployed Adults: People aged 18 years and older who are unemployed (% labour force)</t>
  </si>
  <si>
    <t>Highest level of non-school qualification - Certificate level</t>
  </si>
  <si>
    <t xml:space="preserve">Highest level of non-school qualification - Advanced diploma </t>
  </si>
  <si>
    <t>Highest level of non-school qualification - Bachelor degree</t>
  </si>
  <si>
    <t>Highest level of non-school qualification - Graduate diploma</t>
  </si>
  <si>
    <t>1. Population size</t>
  </si>
  <si>
    <t>2. Population projections</t>
  </si>
  <si>
    <t>Median age of Aboriginal residents</t>
  </si>
  <si>
    <t>Couples with children</t>
  </si>
  <si>
    <t>Couples without children</t>
  </si>
  <si>
    <t>Lone person</t>
  </si>
  <si>
    <t>Suburbs/locations with social housing</t>
  </si>
  <si>
    <t xml:space="preserve">22. Children who participate in key age and stage visits </t>
  </si>
  <si>
    <t>Proportion of mothers who smoked in the first half of pregnancy and quit</t>
  </si>
  <si>
    <t>Proportion of mothers who smoked in the first half of pregnancy and continued to smoke</t>
  </si>
  <si>
    <t>Number of babies with low birth weight (&lt;2500 grams)</t>
  </si>
  <si>
    <t>Number of Maternity Services sites</t>
  </si>
  <si>
    <t>Number of mothers who attended at least one antenatal care session</t>
  </si>
  <si>
    <t>Proportion of young people who met the National Physical Activity Guideline</t>
  </si>
  <si>
    <t>Numbers of Aboriginal people aged 65 years +</t>
  </si>
  <si>
    <t>Disability support pension recipients per 1,000 eligible population</t>
  </si>
  <si>
    <t>Density of access to services for older people weighted by total population</t>
  </si>
  <si>
    <t>Density of access to services for older people weighted by total population aged over 65 years</t>
  </si>
  <si>
    <t>67. Aged and disability characteristics</t>
  </si>
  <si>
    <t>Employed GPs by FTE per 100,000 population</t>
  </si>
  <si>
    <t>Diabetes admission rate ratio</t>
  </si>
  <si>
    <t>Asthma admission rate ratio</t>
  </si>
  <si>
    <t>Number of reported HIV cases</t>
  </si>
  <si>
    <t>98. Children in out of home care</t>
  </si>
  <si>
    <t>Number of children in out of home care</t>
  </si>
  <si>
    <t>% able to get help from neighbours</t>
  </si>
  <si>
    <t>% of adults feeling most people could definitely be trusted</t>
  </si>
  <si>
    <t>Number of residents residing in marginal, inappropriate or unaffordable housing, plus unstable, unregistered rooming house accommodation</t>
  </si>
  <si>
    <t>Dwelling types: Number of different dwelling types present</t>
  </si>
  <si>
    <t>Comparison of the difference between the household incomes of the 'wealthiest' 20% in the SA1 and the least wealthy 20%.</t>
  </si>
  <si>
    <t>Proportion of the population in each SA1 who have a long term disability</t>
  </si>
  <si>
    <t>Number of EGMs x LGA</t>
  </si>
  <si>
    <t>Concentration of EGMs in suburbs of highest socio-economic disadvantage</t>
  </si>
  <si>
    <t>Number of General Practice medical clinics</t>
  </si>
  <si>
    <t>%Females65-84</t>
  </si>
  <si>
    <t>% Females 85+</t>
  </si>
  <si>
    <t>Total Females</t>
  </si>
  <si>
    <t>% Males 65-84</t>
  </si>
  <si>
    <t>% Males 85+</t>
  </si>
  <si>
    <t>Total Males</t>
  </si>
  <si>
    <t>14,047</t>
  </si>
  <si>
    <t>13,145</t>
  </si>
  <si>
    <t>23,420</t>
  </si>
  <si>
    <t>22,658</t>
  </si>
  <si>
    <t>11,561</t>
  </si>
  <si>
    <t>3,148</t>
  </si>
  <si>
    <t>87,979</t>
  </si>
  <si>
    <t>14,628</t>
  </si>
  <si>
    <t>13,701</t>
  </si>
  <si>
    <t>22,157</t>
  </si>
  <si>
    <t>20,911</t>
  </si>
  <si>
    <t>9,667</t>
  </si>
  <si>
    <t>1,510</t>
  </si>
  <si>
    <t>82,574</t>
  </si>
  <si>
    <t>8,948</t>
  </si>
  <si>
    <t>7,412</t>
  </si>
  <si>
    <t>14,444</t>
  </si>
  <si>
    <t>16,688</t>
  </si>
  <si>
    <t>11,030</t>
  </si>
  <si>
    <t>1,792</t>
  </si>
  <si>
    <t>60,314</t>
  </si>
  <si>
    <t>9,569</t>
  </si>
  <si>
    <t>8,046</t>
  </si>
  <si>
    <t>13,596</t>
  </si>
  <si>
    <t>15,054</t>
  </si>
  <si>
    <t>9,962</t>
  </si>
  <si>
    <t>996</t>
  </si>
  <si>
    <t>57,223</t>
  </si>
  <si>
    <t>13,784</t>
  </si>
  <si>
    <t>13,836</t>
  </si>
  <si>
    <t>25,275</t>
  </si>
  <si>
    <t>21,788</t>
  </si>
  <si>
    <t>14,545</t>
  </si>
  <si>
    <t>2,779</t>
  </si>
  <si>
    <t>92,007</t>
  </si>
  <si>
    <t>14,305</t>
  </si>
  <si>
    <t>15,468</t>
  </si>
  <si>
    <t>26,311</t>
  </si>
  <si>
    <t>20,110</t>
  </si>
  <si>
    <t>12,627</t>
  </si>
  <si>
    <t>1,657</t>
  </si>
  <si>
    <t>90,478</t>
  </si>
  <si>
    <t>13,270</t>
  </si>
  <si>
    <t>11,454</t>
  </si>
  <si>
    <t>22,706</t>
  </si>
  <si>
    <t>19,968</t>
  </si>
  <si>
    <t>13,095</t>
  </si>
  <si>
    <t>2,970</t>
  </si>
  <si>
    <t>83,463</t>
  </si>
  <si>
    <t>13,953</t>
  </si>
  <si>
    <t>11,698</t>
  </si>
  <si>
    <t>22,493</t>
  </si>
  <si>
    <t>18,118</t>
  </si>
  <si>
    <t>10,357</t>
  </si>
  <si>
    <t>1,642</t>
  </si>
  <si>
    <t>78,261</t>
  </si>
  <si>
    <t>87,298</t>
  </si>
  <si>
    <t>73,517</t>
  </si>
  <si>
    <t>142,048</t>
  </si>
  <si>
    <t>138,028</t>
  </si>
  <si>
    <t>77,139</t>
  </si>
  <si>
    <t>15,560</t>
  </si>
  <si>
    <t>533,590</t>
  </si>
  <si>
    <t>92,090</t>
  </si>
  <si>
    <t>77,934</t>
  </si>
  <si>
    <t>139,664</t>
  </si>
  <si>
    <t>127,959</t>
  </si>
  <si>
    <t>66,785</t>
  </si>
  <si>
    <t>8,299</t>
  </si>
  <si>
    <t>512,731</t>
  </si>
  <si>
    <t>50,049</t>
  </si>
  <si>
    <t>45,847</t>
  </si>
  <si>
    <t>85,845</t>
  </si>
  <si>
    <t>81,102</t>
  </si>
  <si>
    <t>50,231</t>
  </si>
  <si>
    <t>10,689</t>
  </si>
  <si>
    <t>323,763</t>
  </si>
  <si>
    <t>52,455</t>
  </si>
  <si>
    <t>48,913</t>
  </si>
  <si>
    <t>84,557</t>
  </si>
  <si>
    <t>74,193</t>
  </si>
  <si>
    <t>42,613</t>
  </si>
  <si>
    <t>5,805</t>
  </si>
  <si>
    <t>308,536</t>
  </si>
  <si>
    <t>511,992</t>
  </si>
  <si>
    <t>377,120</t>
  </si>
  <si>
    <t>842,415</t>
  </si>
  <si>
    <t>712,878</t>
  </si>
  <si>
    <t>380,970</t>
  </si>
  <si>
    <t>73,629</t>
  </si>
  <si>
    <t>2,899,004</t>
  </si>
  <si>
    <t>539,213</t>
  </si>
  <si>
    <t>394,271</t>
  </si>
  <si>
    <t>834,861</t>
  </si>
  <si>
    <t>687,603</t>
  </si>
  <si>
    <t>343,561</t>
  </si>
  <si>
    <t>40,828</t>
  </si>
  <si>
    <t>2,840,337</t>
  </si>
  <si>
    <t># Females 0-14</t>
  </si>
  <si>
    <t># Females 15-24</t>
  </si>
  <si>
    <t># Females 25-44</t>
  </si>
  <si>
    <t># Females 45-64</t>
  </si>
  <si>
    <t># Females 65-84</t>
  </si>
  <si>
    <t># Females 85+</t>
  </si>
  <si>
    <t># Males 0-14</t>
  </si>
  <si>
    <t># Males 15-24</t>
  </si>
  <si>
    <t># Males 25-44</t>
  </si>
  <si>
    <t># Males 45-64</t>
  </si>
  <si>
    <t># Males 65-84</t>
  </si>
  <si>
    <t># Males 85+</t>
  </si>
  <si>
    <t>One parent families Total %</t>
  </si>
  <si>
    <t>One Parent Families % Male headed</t>
  </si>
  <si>
    <t>One parent Families % Female headed</t>
  </si>
  <si>
    <t>Rank against all LGA's one Parent headed families</t>
  </si>
  <si>
    <t>One Parent Families Rank Male headed</t>
  </si>
  <si>
    <t>One parent Families Rank Female headed</t>
  </si>
  <si>
    <t>NA</t>
  </si>
  <si>
    <t>Number of social housing Dwellings</t>
  </si>
  <si>
    <t>Rank of Social Dwelling by %</t>
  </si>
  <si>
    <t>LGA measure, Equivalised median income</t>
  </si>
  <si>
    <t>Rank against all LGA median income</t>
  </si>
  <si>
    <t>Rank Homeless rate</t>
  </si>
  <si>
    <t>Homeless rate per 1,000 pop</t>
  </si>
  <si>
    <t>Rank Proportion internet connection</t>
  </si>
  <si>
    <t>Rank of residents with private health insurance</t>
  </si>
  <si>
    <t>Rank LGA unemployment rate</t>
  </si>
  <si>
    <t>Rank LGA LBW Babies</t>
  </si>
  <si>
    <t>Proportion of children fully vaccinated at 60 months.</t>
  </si>
  <si>
    <t>Proportion of children fully vaccinated at 24-27months.</t>
  </si>
  <si>
    <t>Rank of children fully vaccinated at 24-27months.</t>
  </si>
  <si>
    <t>Rank of children developmentally vulnerable on one or more domains</t>
  </si>
  <si>
    <t>Rank of adolescents who report experiences of bullying</t>
  </si>
  <si>
    <t>Rank of young people aged 19 years who have attained Year 12 or equivalent</t>
  </si>
  <si>
    <t>Rank of Year 9 students who have attained national minimum standards in literacy</t>
  </si>
  <si>
    <t>Rank of Year 9 students who have attained national minimum standards in numeracy</t>
  </si>
  <si>
    <t>Rank Employed GPs by FTE per 100,000 population</t>
  </si>
  <si>
    <t xml:space="preserve">Malignant cancers diagnosed per 1,000 population </t>
  </si>
  <si>
    <t>Malignant cancers incidence per 1,000 population - Males</t>
  </si>
  <si>
    <t>Malignant cancers incidence per 1,000 population - Females</t>
  </si>
  <si>
    <t xml:space="preserve">Rank LGA Malignant cancers diagnosed per 1,000 population </t>
  </si>
  <si>
    <t>Rank LGA Malignant cancers incidence per 1,000 population - Females</t>
  </si>
  <si>
    <t>Rank LGA Malignant cancers incidence per 1,000 population - Males</t>
  </si>
  <si>
    <t>Pertussis notifications rate per 100,000</t>
  </si>
  <si>
    <t>Rank LGA Pertussis notifications rate per 100,000</t>
  </si>
  <si>
    <t>Chlamydia notifications rate per 100,000</t>
  </si>
  <si>
    <t>Rank LGA Chlamydia notifications rate per 100,000</t>
  </si>
  <si>
    <t>Rate of intentional injury</t>
  </si>
  <si>
    <t>Rate of unintentional injury</t>
  </si>
  <si>
    <t>Rank LGA % able to get help from neighbours</t>
  </si>
  <si>
    <t>Rank LGA Self reported work life balance</t>
  </si>
  <si>
    <t>% Self reported work life balance</t>
  </si>
  <si>
    <t>% of affordable housing (rentals)</t>
  </si>
  <si>
    <t>Rank LGA % Number of affordable housing (rentals)</t>
  </si>
  <si>
    <t>LGA measure, % Rental Stress</t>
  </si>
  <si>
    <t>Rank against all LGAs, % Mortgage Stress</t>
  </si>
  <si>
    <t>LGA measure, % Mortgage Stress</t>
  </si>
  <si>
    <t>Rank against all LGAs, % Rental Stress</t>
  </si>
  <si>
    <t>Total crime per 100,00 population</t>
  </si>
  <si>
    <t>Rank LGA Total crime per 100,00 population</t>
  </si>
  <si>
    <t>Rank LGA Number of General Practice medical clinics</t>
  </si>
  <si>
    <t>Proprtion of children deriving total energy from discretionary foods  4-8yrs</t>
  </si>
  <si>
    <t>Proprtion of children deriving total energy from discretionary foods  14-18yrs</t>
  </si>
  <si>
    <t>Proprtion of children deriving total energy from discretionary foods Total 2-18yrs</t>
  </si>
  <si>
    <t>Proprtion of children deriving total energy from discretionary foods 2-3yrs</t>
  </si>
  <si>
    <t>Proprtion of children deriving total energy from discretionary foods  9-13yrs</t>
  </si>
  <si>
    <t>% Females consuming reccomended intake of fruit</t>
  </si>
  <si>
    <t>% Males consuming reccomended intake of fruit</t>
  </si>
  <si>
    <t>% populationof people who ran out of food in the last 12 months and could not afford to buy more</t>
  </si>
  <si>
    <t>% Females who ran out of food in the last 12 months and could not afford to buy more</t>
  </si>
  <si>
    <t>% Males who ran out of food in the last 12 months and could not afford to buy more</t>
  </si>
  <si>
    <t>% Population 18-34 who ran out of food in the last 12 months and could not afford to buy more</t>
  </si>
  <si>
    <t>% Population 35-54 who ran out of food in the last 12 months and could not afford to buy more</t>
  </si>
  <si>
    <t>% Population 55+ who ran out of food in the last 12 months and could not afford to buy more</t>
  </si>
  <si>
    <t>Mean cost of healthy food basket across local neighbourhoods (Family type 1; 2 adults, 2 children)</t>
  </si>
  <si>
    <t>Mean cost of healthy food basket across local neighbourhoods (Family type 2 ; 1 adult, 2 children)</t>
  </si>
  <si>
    <t>Mean cost of healthy food basket across local neighbourhoods (Family type 3; 1 elderly woman)</t>
  </si>
  <si>
    <t>Mean cost of healthy food basket across local neighbourhoods (Family type 4; a single male adult)</t>
  </si>
  <si>
    <t>Rank LGA Disability support pension recipients per 1,000 eligible population</t>
  </si>
  <si>
    <t>% People who participated in arts and culture last month</t>
  </si>
  <si>
    <t>% Males who participated in arts and culture last month</t>
  </si>
  <si>
    <t>% Females who participated in arts and culture last month</t>
  </si>
  <si>
    <t>% People who participated in arts and culture last month aged 18-34</t>
  </si>
  <si>
    <t>% People who participated in arts and culture last month aged 35-54</t>
  </si>
  <si>
    <t>% People who participated in arts and culture last month aged 55+</t>
  </si>
  <si>
    <t>% able to get help from friends, family and neighbours</t>
  </si>
  <si>
    <t>% people who feel safe walking alone at night in local area</t>
  </si>
  <si>
    <t>% Males people who feel safe walking alone at night in local area</t>
  </si>
  <si>
    <t>% Females people who feel safe walking alone at night in local area</t>
  </si>
  <si>
    <t>% people who feel safe walking alone at night in local area aged 18-34</t>
  </si>
  <si>
    <t>% people who feel safe walking alone at night in local area aged 35-55</t>
  </si>
  <si>
    <t>% people who feel safe walking alone at night in local area aged 55+</t>
  </si>
  <si>
    <t>Rank LGA % People who feel valued by society</t>
  </si>
  <si>
    <t>% People who feel valued by society</t>
  </si>
  <si>
    <t>Recorded incidents of family violence (rate per 100,000 population)</t>
  </si>
  <si>
    <t>Male Low Violence supportive attitudes % score</t>
  </si>
  <si>
    <t>Female Low Violence supportive attitudes % score</t>
  </si>
  <si>
    <t>Male Moderate Violence supportive attitudes % score</t>
  </si>
  <si>
    <t>Female Moderate Violence supportive attitudes % score</t>
  </si>
  <si>
    <t xml:space="preserve"> Male High Violence supportive attitudes % score</t>
  </si>
  <si>
    <t>Female High Violence supportive attitudes % score</t>
  </si>
  <si>
    <t>Low violence supportive attitudes % score</t>
  </si>
  <si>
    <t>Moderate violence supportive attitudes % score</t>
  </si>
  <si>
    <t>High violence supportive attitudes % score</t>
  </si>
  <si>
    <t>Thus those who score a Low "Violence Supportive attitude" are encouraging PVAW.</t>
  </si>
  <si>
    <t>% Homeless women under 12</t>
  </si>
  <si>
    <t>% Homeless women 12-18</t>
  </si>
  <si>
    <t>Homeless women 19-24</t>
  </si>
  <si>
    <t>Homeless women 25-34</t>
  </si>
  <si>
    <t>Homeless women 35-44</t>
  </si>
  <si>
    <t>Homeless women 45-54</t>
  </si>
  <si>
    <t>Homeless women 55-64</t>
  </si>
  <si>
    <t>Homeless women 65-75</t>
  </si>
  <si>
    <t>Homeless women 75 and over</t>
  </si>
  <si>
    <t>Homeless Total</t>
  </si>
  <si>
    <t>Total % Female Homeless</t>
  </si>
  <si>
    <t>Reported incidence of family violence, Victim Female Total</t>
  </si>
  <si>
    <t>Reported incidence of family violence, Victim Female age &lt;19</t>
  </si>
  <si>
    <t>Reported incidence of family violence, Victim Female age 20-29</t>
  </si>
  <si>
    <t>Reported incidence of family violence, Victim Female aged 30-39</t>
  </si>
  <si>
    <t>Reported incidence of family violence, Victim Female aged 40-49</t>
  </si>
  <si>
    <t>Reported incidence of family violence, Victim female aged 50+</t>
  </si>
  <si>
    <t>Reported incidence of family violence, Victim Male Total</t>
  </si>
  <si>
    <t>Reported incidence of family violence, Victim Male age &lt;19</t>
  </si>
  <si>
    <t>Reported incidence of family violence, Victim Male age 20-29</t>
  </si>
  <si>
    <t>Reported incidence of family violence, Victim Male aged 30-39</t>
  </si>
  <si>
    <t>Reported incidence of family violence, Victim Male aged 40-49</t>
  </si>
  <si>
    <t>Reported incidence of family violence, Victim Male aged 50+</t>
  </si>
  <si>
    <t>Children aged 14-17</t>
  </si>
  <si>
    <t>Children aged 6-9</t>
  </si>
  <si>
    <t>Children aged 10-13</t>
  </si>
  <si>
    <t>Number Male children in out of home care</t>
  </si>
  <si>
    <t>Number Female children in out of home care</t>
  </si>
  <si>
    <t>Proportion of young people who have had sexual intercourse</t>
  </si>
  <si>
    <t>Proportion of female young people who have had sexual intercourse</t>
  </si>
  <si>
    <t>Proportion of male young people who have had sexual intercourse</t>
  </si>
  <si>
    <t xml:space="preserve">Proportion of students in Years 8 and 11 in  who have had sexual intercourse, who report always using a condom
</t>
  </si>
  <si>
    <t xml:space="preserve">Proportion of female students in Years 8 and 11 in  who have had sexual intercourse, who report always using a condom
</t>
  </si>
  <si>
    <t xml:space="preserve">Proportion of male students in Years 8 and 11 in  who have had sexual intercourse, who report always using a condom
</t>
  </si>
  <si>
    <t>Chlamydia notifications -Males Rate per 100,000</t>
  </si>
  <si>
    <t>Chlamydia notifications - Females rate per 100,000</t>
  </si>
  <si>
    <t>Children in out of home care Children aged 0-5</t>
  </si>
  <si>
    <t>Rates of adolescents reporting psychological distress Grade 5</t>
  </si>
  <si>
    <t>Rates of adolescents reporting psychological distress Grade 8</t>
  </si>
  <si>
    <t>Rates of adolescents reporting psychological distress Grade 11</t>
  </si>
  <si>
    <t>Rates of adolescents reporting psychological distress Female</t>
  </si>
  <si>
    <t>Rates of adolescents reporting psychological distress Male</t>
  </si>
  <si>
    <t>Rates of adolescents reporting psychological distress Total</t>
  </si>
  <si>
    <t>Number of adolescentadmissions to hospital due to intentional self harm</t>
  </si>
  <si>
    <t xml:space="preserve">Rate of adolescentadmissions to hospital due to intentional self harm per 100,000 </t>
  </si>
  <si>
    <t xml:space="preserve">Number of adolescent Psychiatric admissions </t>
  </si>
  <si>
    <t>Rate of adolescent Psychiatric admissions per 100,00</t>
  </si>
  <si>
    <t>Proportion of mothers who smoked in the first half of pregnancy (first 20 weeks)</t>
  </si>
  <si>
    <t>Proportion of mothers who smoked in after 20 weeks</t>
  </si>
  <si>
    <t>Hospital admission per 10,000 alcohol related</t>
  </si>
  <si>
    <t>Emergency department admission per 10,000 alcohol related</t>
  </si>
  <si>
    <t>Hospital admission per 10,000 aged15-24yrs</t>
  </si>
  <si>
    <t>Emergency Department admission per 10,000 alcohol related aged 15-24yrs</t>
  </si>
  <si>
    <t>Emergency department admission per 10,000 alcohol related Female</t>
  </si>
  <si>
    <t>Emergency department admission per 10,000 alcohol related Male</t>
  </si>
  <si>
    <t>Hospital admission per10,000 Female</t>
  </si>
  <si>
    <t>Hospital admission per 10,000 Male</t>
  </si>
  <si>
    <t>LGA rank of adults smoking</t>
  </si>
  <si>
    <t>LGA rank of adults smoking Males</t>
  </si>
  <si>
    <t>LGA rank of adults smoking Females</t>
  </si>
  <si>
    <t>LGA, 2013  - 2023 per annum pop change (projections)</t>
  </si>
  <si>
    <t>Total LGA pop, 2013 ERP</t>
  </si>
  <si>
    <t>170,553</t>
  </si>
  <si>
    <t>117,537</t>
  </si>
  <si>
    <t>182,485</t>
  </si>
  <si>
    <t>161,724</t>
  </si>
  <si>
    <t>1,046,321</t>
  </si>
  <si>
    <t>632,299</t>
  </si>
  <si>
    <t>5,739,341</t>
  </si>
  <si>
    <t>Top 3 countries of birth country 1</t>
  </si>
  <si>
    <t>Top 3 countries of birth country 2</t>
  </si>
  <si>
    <t>Top 3 countries of birth country 3</t>
  </si>
  <si>
    <t>Rank LGA Top 3 countries of birth country 1</t>
  </si>
  <si>
    <t>Rank LGA Top 3 countries of birth country 2</t>
  </si>
  <si>
    <t>Rank LGA Top 3 countries of birth country 3</t>
  </si>
  <si>
    <t>China</t>
  </si>
  <si>
    <t>India</t>
  </si>
  <si>
    <t>Italy</t>
  </si>
  <si>
    <t>Sri Lanka</t>
  </si>
  <si>
    <t>UK</t>
  </si>
  <si>
    <t>Top 3 non-English languages spoken at home #1</t>
  </si>
  <si>
    <t>Top 3 non-English languages spoken at home #2</t>
  </si>
  <si>
    <t>Top 3 non-English languages spoken at home #3</t>
  </si>
  <si>
    <t>Rank LGA Top 3 non-English languages spoken at home #1</t>
  </si>
  <si>
    <t>Rank LGA Top 3 non-English languages spoken at home #2</t>
  </si>
  <si>
    <t>Rank LGA Top 3 non-English languages spoken at home #3</t>
  </si>
  <si>
    <t>Mandarin</t>
  </si>
  <si>
    <t>Greek</t>
  </si>
  <si>
    <t>Cantonese</t>
  </si>
  <si>
    <t>Italian</t>
  </si>
  <si>
    <t>Rate of new settler arrivals per 100,000</t>
  </si>
  <si>
    <t>Rank LGA Rate of new settler arrivals per 100,000</t>
  </si>
  <si>
    <t>% Highest level of non-school qualification - Post graduate degree</t>
  </si>
  <si>
    <t>% Highest level of non-school qualification - Graduate diploma and graduate certificate level</t>
  </si>
  <si>
    <t>% Highest level of non-school qualification - Bachelor degree</t>
  </si>
  <si>
    <t>% Highest level of non-school qualification - advanced diploma and diploma level</t>
  </si>
  <si>
    <t>% Highest level of non-school qualification - Certificate level</t>
  </si>
  <si>
    <t>% Group Household Male</t>
  </si>
  <si>
    <t>% Lone Person household Male</t>
  </si>
  <si>
    <t>% Lone person household Female</t>
  </si>
  <si>
    <t>% Group Household Female</t>
  </si>
  <si>
    <t>Index of Relative Socio-economic Disadvantage rank within victoria</t>
  </si>
  <si>
    <t>Index of Relative Socio-economic Disadvantage score</t>
  </si>
  <si>
    <t>household income more than $3000 weekly</t>
  </si>
  <si>
    <t>Median Weekly Family income</t>
  </si>
  <si>
    <t>Median Weekly income Household</t>
  </si>
  <si>
    <t>Median Household income less than $600 weekly</t>
  </si>
  <si>
    <t>Median Weekly personal income</t>
  </si>
  <si>
    <t>Life expectancy from birth Males</t>
  </si>
  <si>
    <t>Life expectancy from birth Females</t>
  </si>
  <si>
    <t>Proportion of children brestfed at 3 months</t>
  </si>
  <si>
    <t>Proportion of children exclusively breastfed to 6 months of age or greater</t>
  </si>
  <si>
    <t>Proportion of children fully vaccinated at 12 -15 months.</t>
  </si>
  <si>
    <t>{Proportion of children meeting daily guidelines for sufficient physical activity Male</t>
  </si>
  <si>
    <t>{Proportion of children meeting daily guidelines for sufficient physical activity Female</t>
  </si>
  <si>
    <t>{Proportion of children meeting daily guidelines for sufficient physical activity ALL</t>
  </si>
  <si>
    <t>Proportion of children and young people living in householdwhere they are exposed to smoke</t>
  </si>
  <si>
    <t>Proportion of infants receiving a maternal and child health service home consultation</t>
  </si>
  <si>
    <t>Young people who can access mental health services when needed</t>
  </si>
  <si>
    <t>LGA measure, Gaming machine losses per head of adult (18+) pop</t>
  </si>
  <si>
    <t>Rank LGA measure, Gaming machine losses per head of adult (18+) pop</t>
  </si>
  <si>
    <t>Crimes against the person per 100,000 people at June 2014</t>
  </si>
  <si>
    <t>Crimes against property per 100,000 people at june 2014</t>
  </si>
  <si>
    <t>Number of residents living on less than $600 per week</t>
  </si>
  <si>
    <t>Median mortgage repayment</t>
  </si>
  <si>
    <t>Median rent repayment</t>
  </si>
  <si>
    <t>Number owners with mortgage</t>
  </si>
  <si>
    <t>10-19 years Male</t>
  </si>
  <si>
    <t>10-19 years Female</t>
  </si>
  <si>
    <t>20-29 years Male</t>
  </si>
  <si>
    <t>20-29 years Female</t>
  </si>
  <si>
    <t>30-39 years Male</t>
  </si>
  <si>
    <t>30-39 years Female</t>
  </si>
  <si>
    <t>40-49 years Male</t>
  </si>
  <si>
    <t>40-49 years Female</t>
  </si>
  <si>
    <t>50-59 years Male</t>
  </si>
  <si>
    <t>50-59 years Female</t>
  </si>
  <si>
    <t>60-69 years Male</t>
  </si>
  <si>
    <t>60-69 years Female</t>
  </si>
  <si>
    <t>70-79 years Male</t>
  </si>
  <si>
    <t>70-79 years Female</t>
  </si>
  <si>
    <t>80-89 years Male</t>
  </si>
  <si>
    <t>80-89 years Female</t>
  </si>
  <si>
    <t>90-99 years Male</t>
  </si>
  <si>
    <t>90-99 years Female</t>
  </si>
  <si>
    <t>100 years and over Male</t>
  </si>
  <si>
    <t>Total Male</t>
  </si>
  <si>
    <t>Total Female</t>
  </si>
  <si>
    <t>Number with need for assistance with core activities</t>
  </si>
  <si>
    <t>Number without need for assistance with core activities</t>
  </si>
  <si>
    <t>Number not stated</t>
  </si>
  <si>
    <t>Number of people who do not speak english</t>
  </si>
  <si>
    <t>number of people who do not speak english well</t>
  </si>
  <si>
    <t>Number of people that speak english well</t>
  </si>
  <si>
    <t>Ashburton</t>
  </si>
  <si>
    <t>Doncaster Hill</t>
  </si>
  <si>
    <t>Clayton</t>
  </si>
  <si>
    <t>Blackburn South</t>
  </si>
  <si>
    <t>Suburb of disadvantage (lowest index by disadvnatage)</t>
  </si>
  <si>
    <t>Employed Adults: Away from work</t>
  </si>
  <si>
    <t xml:space="preserve">Employed Adults: Part time </t>
  </si>
  <si>
    <t xml:space="preserve">Employed Adults: Full time </t>
  </si>
  <si>
    <t>3. Gender profile/age profile</t>
  </si>
  <si>
    <t>Proportion of children who do the reccomended amount of physical activity every day</t>
  </si>
  <si>
    <t>Proportion of young people living in neighbourhoods with good parks, playgrounds and play spaces</t>
  </si>
  <si>
    <t>Rate of young people on community (10-17) based supervision (per 1,000 young people).</t>
  </si>
  <si>
    <t>Year 10-12 apparent retention rate.</t>
  </si>
  <si>
    <t xml:space="preserve">Type 1 Diabetes incidence age 65-69 Male </t>
  </si>
  <si>
    <t xml:space="preserve">Type 1 Diabetes incidence age 65-69 Female </t>
  </si>
  <si>
    <t xml:space="preserve">Type 1 Diabetes incidence age 70-74 Male </t>
  </si>
  <si>
    <t>Type 1 Diabetes incidence age 70-74  Female</t>
  </si>
  <si>
    <t>Type 1 Diabetes incidence age 75+ Male</t>
  </si>
  <si>
    <t>Type 1 Diabetes incidence age 75+ Female</t>
  </si>
  <si>
    <t>Type 2 Diabetes incidence age 65-69 Male</t>
  </si>
  <si>
    <t>Type 2 Diabetes incidence age 65-69 Female</t>
  </si>
  <si>
    <t xml:space="preserve">Type 2 Diabetes incidence age 70-74 Male </t>
  </si>
  <si>
    <t>Type 2 Diabetes incidence age 70-74 Female</t>
  </si>
  <si>
    <t>Type 2 Diabetes incidence age 75-79  Male</t>
  </si>
  <si>
    <t>Type 2 Diabetes incidence age 75-79 Female</t>
  </si>
  <si>
    <t>Type 2 Diabetes incidence age 80-84  Male</t>
  </si>
  <si>
    <t>Type 2 Diabetes incidence age 80-84 Female</t>
  </si>
  <si>
    <t>Type 2 Diabetes incidence age 85+ Male</t>
  </si>
  <si>
    <t>Type 2 Diabetes incidence age 85+ Female</t>
  </si>
  <si>
    <t xml:space="preserve">Projections of dementia prevalence 2050 </t>
  </si>
  <si>
    <t>% increase</t>
  </si>
  <si>
    <t>Density of access to services for older people per 1,000 aged over 65 years</t>
  </si>
  <si>
    <t xml:space="preserve">Density of access to services for older people per 1,000 </t>
  </si>
  <si>
    <t>Rate people on aged pension per 1,000</t>
  </si>
  <si>
    <t>Rank LGAS people on aged pension per 1,000</t>
  </si>
  <si>
    <t>Rank LGA of males overweight or obese</t>
  </si>
  <si>
    <t>Rank LGA of females overweight or obese</t>
  </si>
  <si>
    <t>Rank LGA persons overweight or obese</t>
  </si>
  <si>
    <t>Influenza notifications per 100,000</t>
  </si>
  <si>
    <t>Rank Influenza notifications per 100,000</t>
  </si>
  <si>
    <t>Vaccine preventable diseases per 1,000 pop</t>
  </si>
  <si>
    <t>Rank Vaccine preventable diseases per 1,000 pop</t>
  </si>
  <si>
    <t>Rates of diabetes complications per 1,000 population</t>
  </si>
  <si>
    <t>Rates of pyelonephritis per 1,000 population</t>
  </si>
  <si>
    <t>Rates of chronic obstructive pulmonary disease per 1,000 population</t>
  </si>
  <si>
    <t>Rates of Dental conditions per 1,000 population</t>
  </si>
  <si>
    <t>Rates of Congestive heart failure per 1,000 population</t>
  </si>
  <si>
    <t>Rates of iron deficiency anaemia per 1,000 population</t>
  </si>
  <si>
    <t>Proportion of daily energy intake from discretionary foods 19 plus</t>
  </si>
  <si>
    <t>Number of Aboriginal residents</t>
  </si>
  <si>
    <t>Number of recipients of Newstart or Youth Allowance</t>
  </si>
  <si>
    <t>Number of organised recreation areas public open spaces (per 1000 population)</t>
  </si>
  <si>
    <t>Average distance to closest organised recreation areas</t>
  </si>
  <si>
    <t>Number of Parkland and Garden Public Open Spaces (per 1000 population)</t>
  </si>
  <si>
    <t>Average distance to closest park or garden</t>
  </si>
  <si>
    <t>17</t>
  </si>
  <si>
    <t>Rate of children who were the subjects of substantiations of notifications per 1,000</t>
  </si>
  <si>
    <t>RANK by LGA of children who were the subjects of substantiations of notifications per 1,000</t>
  </si>
  <si>
    <t>% Citizen engagement Male</t>
  </si>
  <si>
    <t>% Citizen engagement Female</t>
  </si>
  <si>
    <t>% Citizen engagement 18-34</t>
  </si>
  <si>
    <t>% Citizen engagement 35-54</t>
  </si>
  <si>
    <t>% Citizen engagement 55+</t>
  </si>
  <si>
    <t>% Citizen engagement Total</t>
  </si>
  <si>
    <t>Proportion of residential LGA within 400m of Principle Bike Network (% of total area of residential LGA)</t>
  </si>
  <si>
    <t>Average distance to the principle bike network (km)</t>
  </si>
  <si>
    <t>Proportion of LGA classified as open space</t>
  </si>
  <si>
    <t>Proportion of LGA within 400m of bus/tram stop or 800m of train station (% of total area of LGA)</t>
  </si>
  <si>
    <t>Average distance to nearest public transport stop (bus, tram, train) in km</t>
  </si>
  <si>
    <t>People who experienced transport limitations in the last 12 months (% of adult population)</t>
  </si>
  <si>
    <t>People aged 55 years and over who experienced transport limitations in the last 12 months (% of population aged over 55 years)</t>
  </si>
  <si>
    <t>Transport Walkability Index deciles for LGA</t>
  </si>
  <si>
    <t>n/a</t>
  </si>
  <si>
    <t>Hawthorn</t>
  </si>
  <si>
    <t>Bulleen</t>
  </si>
  <si>
    <t>Wheelers Hill</t>
  </si>
  <si>
    <t>Box Hill</t>
  </si>
  <si>
    <t>Group household</t>
  </si>
  <si>
    <t>% People with severe or profound disabilioty living in the community</t>
  </si>
  <si>
    <t>LGA measure, % of breast screening participation, females aged 50-69</t>
  </si>
  <si>
    <t>Rank against all LGAs, % of breast screening participation, females aged 50-69</t>
  </si>
  <si>
    <t>LGA measure, % of cervical cancer screening participation, females aged 20-69</t>
  </si>
  <si>
    <t>Rank against all LGAs, % of cervical cancer screening participation, females aged 20-69</t>
  </si>
  <si>
    <t>Rank GP sites per 1,000 population</t>
  </si>
  <si>
    <t>GP sites per 1,000 population</t>
  </si>
  <si>
    <t>Rate of hospital separations for dental caries, children 0-4 years.</t>
  </si>
  <si>
    <t>Rate of sexually transmissible infection in young people(per 100,000), 2012 LGA (VCAMS)</t>
  </si>
  <si>
    <t xml:space="preserve">Average time to dental treatment months </t>
  </si>
  <si>
    <t xml:space="preserve">People with 12 month disorder who used services and perceived needs not fully met </t>
  </si>
  <si>
    <t xml:space="preserve">People with 12 month disorder who didn’t use service and perceived needs not met </t>
  </si>
  <si>
    <t>Number of ASCS hospital admissions per 10,000 ppl for dental conditions, 2014-15 LGA (VEMD) access via POLAR</t>
  </si>
  <si>
    <t>Average distance (km) Government Primary schools (per 1,000 children, 5-12yrs), 2012 LGA (CIV)</t>
  </si>
  <si>
    <t xml:space="preserve">Average denture wait times months </t>
  </si>
  <si>
    <t xml:space="preserve">Average priority denture wait times months </t>
  </si>
  <si>
    <t>Proportion of babies born of low birthweight</t>
  </si>
  <si>
    <t>Vic Measure</t>
  </si>
  <si>
    <t>IEPCP measure</t>
  </si>
  <si>
    <t>Proportion of mothers who smoked Tobacco in the first 20 weeks of pregnancy</t>
  </si>
  <si>
    <t>Life Expectancy</t>
  </si>
  <si>
    <t>Prevalence rate of type 2 diabetes in adults</t>
  </si>
  <si>
    <t>Proportion of adults , adolescents and children with very good or excellent self-rated health</t>
  </si>
  <si>
    <t>Hospitalisation due to falls in older adults</t>
  </si>
  <si>
    <t>Rate of potentially preventable dental hospitalisations of children</t>
  </si>
  <si>
    <t>Notification rate of newly acquired HIV</t>
  </si>
  <si>
    <t>NOTES</t>
  </si>
  <si>
    <t>not defined as potentially preventable</t>
  </si>
  <si>
    <t>All population not only older adults</t>
  </si>
  <si>
    <t>Adults only</t>
  </si>
  <si>
    <t>older poluation split by age</t>
  </si>
  <si>
    <t xml:space="preserve">all population </t>
  </si>
  <si>
    <t>This measure plus realted measures</t>
  </si>
  <si>
    <t>LBW defined by &lt;2500g</t>
  </si>
  <si>
    <t>Not defined as newly acquired, only new notifications.</t>
  </si>
  <si>
    <t>Proportion of people testing positive for chlamydia</t>
  </si>
  <si>
    <t>Proportion of Adolsecents who practice safe sex by using a condom</t>
  </si>
  <si>
    <t>Only measured year 8 &amp; 11's</t>
  </si>
  <si>
    <t>Outcome  1.2: Victorians have good mental health</t>
  </si>
  <si>
    <t>Proportion of adults and adolescents with psychological distress</t>
  </si>
  <si>
    <t>Outcome  1.3: Victorians act to protect and promote health</t>
  </si>
  <si>
    <t>Proportion of adults adolescents and children who consume sufficent fruit and vegetables</t>
  </si>
  <si>
    <t>Split by age, children only has data AUS wide.</t>
  </si>
  <si>
    <t>Discretionary food consumption of adults, adolescents and children</t>
  </si>
  <si>
    <t>Only children, measured by total energy</t>
  </si>
  <si>
    <t>Proportion of adults, adolescents and children who are sufficently physically active</t>
  </si>
  <si>
    <t>children</t>
  </si>
  <si>
    <t>adolescents</t>
  </si>
  <si>
    <t>adults</t>
  </si>
  <si>
    <t>Proportion of adults, adolescents and children who are overweight or obese</t>
  </si>
  <si>
    <t>Proportion of adults and adolescents who smoke</t>
  </si>
  <si>
    <t>Adolescents</t>
  </si>
  <si>
    <t>Adults</t>
  </si>
  <si>
    <t>Proportion of children who live with a smoker who smokes inside the home</t>
  </si>
  <si>
    <t>Proportion of adults or adolescents who consume excess alcohol</t>
  </si>
  <si>
    <t>Short term harm measure only</t>
  </si>
  <si>
    <t>Proportion of adults and adolescents using an illicit drugin the past 12 months</t>
  </si>
  <si>
    <t>Adolescents only -general not 12 months</t>
  </si>
  <si>
    <t>Notification rate for vaccine preventable diseases</t>
  </si>
  <si>
    <t>Immunisation coverage rate at school entry</t>
  </si>
  <si>
    <t>only 12-60 months</t>
  </si>
  <si>
    <t>Outcome 1.1: Victorians have good physical health</t>
  </si>
  <si>
    <t>Outcome  2.1: Victorians live free from abuse and violence</t>
  </si>
  <si>
    <t>Rate of children who were the subject of child abuse and neglect substantiation</t>
  </si>
  <si>
    <t>Rate of incidents of family violence recorded by police</t>
  </si>
  <si>
    <t>Proportion of adults feeling safe walking in their street at night</t>
  </si>
  <si>
    <t>Proportion of adults experiencing at least one incident of crime in the past 12 months</t>
  </si>
  <si>
    <t>"crimes against the person, crimes aginst the property"</t>
  </si>
  <si>
    <t>Outcome 2.2: Victorians have suitable and stable housing</t>
  </si>
  <si>
    <t>Proportion of people who are homeless</t>
  </si>
  <si>
    <t>Outcome 3.1: Victorians participate in learning and education</t>
  </si>
  <si>
    <t>Proportion of children at school entry who are developmentally on track</t>
  </si>
  <si>
    <t>only in one or more domains</t>
  </si>
  <si>
    <t>Proportion of year 9 students at the highest level of achievement in maths and reading</t>
  </si>
  <si>
    <t>minimum standards not highest level</t>
  </si>
  <si>
    <t>Unemployment rate</t>
  </si>
  <si>
    <t>Proportion of young people engaged in full time education and or work</t>
  </si>
  <si>
    <t>opposite measure 'not working or in edeucation'</t>
  </si>
  <si>
    <t>Proportion of adults and children who ran out of food and could not afford to buy more</t>
  </si>
  <si>
    <t>Proportion of households with housing costs that represent 30% or more of household gross income</t>
  </si>
  <si>
    <t>this is the definition of rental and mortgage stress</t>
  </si>
  <si>
    <t>Proportion of adults who attended or participated in a cultural or arts activity</t>
  </si>
  <si>
    <t>Proportion of adults who feel most adults can be trusted</t>
  </si>
  <si>
    <t>Proportion of adolescents 10-17 years who have a trusted adult in their lives</t>
  </si>
  <si>
    <t>Proportion of adults who feel valued by society</t>
  </si>
  <si>
    <r>
      <t xml:space="preserve">Number of ED presentations per 10,000 ppl. due to </t>
    </r>
    <r>
      <rPr>
        <i/>
        <sz val="10"/>
        <rFont val="Corbel"/>
        <family val="2"/>
      </rPr>
      <t>Dental Abscesses</t>
    </r>
    <r>
      <rPr>
        <sz val="10"/>
        <rFont val="Corbel"/>
        <family val="2"/>
      </rPr>
      <t xml:space="preserve"> 2014-15 LGA (VEMD) access via POLAR</t>
    </r>
  </si>
  <si>
    <r>
      <t xml:space="preserve">Number of ED presentations per 10,000 ppl due to </t>
    </r>
    <r>
      <rPr>
        <i/>
        <sz val="10"/>
        <rFont val="Corbel"/>
        <family val="2"/>
      </rPr>
      <t>Dental Caries</t>
    </r>
    <r>
      <rPr>
        <sz val="10"/>
        <rFont val="Corbel"/>
        <family val="2"/>
      </rPr>
      <t xml:space="preserve"> 2014-15 LGA (VEMD) access via POLAR</t>
    </r>
  </si>
  <si>
    <r>
      <t xml:space="preserve">Number of ED presentations per 10,000 ppl due to </t>
    </r>
    <r>
      <rPr>
        <i/>
        <sz val="10"/>
        <rFont val="Corbel"/>
        <family val="2"/>
      </rPr>
      <t>Toothache</t>
    </r>
    <r>
      <rPr>
        <sz val="10"/>
        <rFont val="Corbel"/>
        <family val="2"/>
      </rPr>
      <t xml:space="preserve"> 2014-</t>
    </r>
    <r>
      <rPr>
        <strike/>
        <sz val="10"/>
        <rFont val="Corbel"/>
        <family val="2"/>
      </rPr>
      <t xml:space="preserve">15 </t>
    </r>
    <r>
      <rPr>
        <sz val="10"/>
        <rFont val="Corbel"/>
        <family val="2"/>
      </rPr>
      <t>15 LGA (VEMD) access via POLAR</t>
    </r>
  </si>
  <si>
    <r>
      <t xml:space="preserve">Number of ED presentations per 10,000 ppl due to </t>
    </r>
    <r>
      <rPr>
        <i/>
        <sz val="10"/>
        <rFont val="Corbel"/>
        <family val="2"/>
      </rPr>
      <t xml:space="preserve">Other Dental , </t>
    </r>
    <r>
      <rPr>
        <strike/>
        <sz val="10"/>
        <rFont val="Corbel"/>
        <family val="2"/>
      </rPr>
      <t xml:space="preserve"> </t>
    </r>
    <r>
      <rPr>
        <sz val="10"/>
        <rFont val="Corbel"/>
        <family val="2"/>
      </rPr>
      <t>2014-15 LGA (VEMD) access via POLAR</t>
    </r>
  </si>
  <si>
    <t>Proportion of young people who have ever smoked a cigerette</t>
  </si>
  <si>
    <t>Proportion of young people who have ever drunk alcohol</t>
  </si>
  <si>
    <t>Proportion of adult population with lifetime risk</t>
  </si>
  <si>
    <t>Consumed alcohol at least weekly at levels likely to cause short-term harm  - persons aged 18+</t>
  </si>
  <si>
    <t>Rank against all LGAs, Consumed alcohol at least weekly at levels likely to cause short-term harm  - persons aged 18+</t>
  </si>
  <si>
    <t>Consumed alcohol at least weekly at levels likely to cause long-term harm  - persons aged 18+</t>
  </si>
  <si>
    <t>Rank against all LGAs, Consumed alcohol at least weekly, at levels likely to cause long-term harm -persons aged 18+</t>
  </si>
  <si>
    <t>Knox</t>
  </si>
  <si>
    <t>Maroondah</t>
  </si>
  <si>
    <t>Yarra Ranges</t>
  </si>
  <si>
    <t>Outer East</t>
  </si>
  <si>
    <t>25</t>
  </si>
  <si>
    <t>20</t>
  </si>
  <si>
    <t>49</t>
  </si>
  <si>
    <t>62</t>
  </si>
  <si>
    <t>63</t>
  </si>
  <si>
    <t>35</t>
  </si>
  <si>
    <t>8</t>
  </si>
  <si>
    <t>40</t>
  </si>
  <si>
    <t>The following lists indicators that are within this dataset which are relevent to the VIC outcomes.</t>
  </si>
  <si>
    <t>Each Vic measure is grouped by it's outcome as listed within the Victorian publuc health and wellbeing framework. Each measure is adjacent to the IEPCP measure contained within this dataset. The IEPCP measure is hyperlinked. You can click on the measure you are interested in and it will take you to the corresponding measure in the dataset.</t>
  </si>
  <si>
    <t>Victorian Public Health and Wellbeing Outcomes Framework</t>
  </si>
  <si>
    <t>16.8</t>
  </si>
  <si>
    <t>15.8</t>
  </si>
  <si>
    <t>15.4</t>
  </si>
  <si>
    <t>16.2</t>
  </si>
  <si>
    <t>17.1</t>
  </si>
  <si>
    <t>18.3</t>
  </si>
  <si>
    <t>15.7</t>
  </si>
  <si>
    <t>13.2</t>
  </si>
  <si>
    <t>16.1</t>
  </si>
  <si>
    <t>14.3</t>
  </si>
  <si>
    <t>15.0</t>
  </si>
  <si>
    <t>14.5</t>
  </si>
  <si>
    <t>13.4</t>
  </si>
  <si>
    <t xml:space="preserve"> Males 15-24</t>
  </si>
  <si>
    <t>o.40</t>
  </si>
  <si>
    <t>0-14 % Total LGA pop, 2013 ERP</t>
  </si>
  <si>
    <t>15-24 % Total LGA pop, 2013 ERP</t>
  </si>
  <si>
    <t>25-44 % Total LGA pop, 2013 ERP</t>
  </si>
  <si>
    <t>45-64 % Total LGA pop, 2013 ERP</t>
  </si>
  <si>
    <t>65-84 % Total LGA pop, 2013 ERP</t>
  </si>
  <si>
    <t>85+ % Total LGA pop, 2013 ERP</t>
  </si>
  <si>
    <t>% Females 0-14</t>
  </si>
  <si>
    <t>%Females 15-24</t>
  </si>
  <si>
    <t>% Females 25-44</t>
  </si>
  <si>
    <t>% females 45-64</t>
  </si>
  <si>
    <t xml:space="preserve"> % Females 65-84</t>
  </si>
  <si>
    <t>Total  % Females</t>
  </si>
  <si>
    <t>% Males 0-14</t>
  </si>
  <si>
    <t>% Males 25-44</t>
  </si>
  <si>
    <t>% Males 45-64</t>
  </si>
  <si>
    <t>Total % Males</t>
  </si>
  <si>
    <t>% of population identifying as Aboriginal</t>
  </si>
  <si>
    <t>RANK LGA % of population identifying as Aboriginal</t>
  </si>
  <si>
    <t>% of population born overseas</t>
  </si>
  <si>
    <t>RANK LGA % of population born overseas</t>
  </si>
  <si>
    <t>% born in non-English speaking background</t>
  </si>
  <si>
    <t>Rank LGA % born in non-English speaking background</t>
  </si>
  <si>
    <t>% speak a language other than English at home</t>
  </si>
  <si>
    <t>Rank LGA % speak a language other than English at home</t>
  </si>
  <si>
    <t>% of Social Dwellings</t>
  </si>
  <si>
    <t>% of residents living on less than $400 per week</t>
  </si>
  <si>
    <t>Rank LGA % of residents living on less than $400 per week</t>
  </si>
  <si>
    <t>% of residents living on less than $400 per week Male</t>
  </si>
  <si>
    <t>Rank LGA % of residents living on less than $400 per week Male</t>
  </si>
  <si>
    <t>% of residents living on less than $400 per week female</t>
  </si>
  <si>
    <t>Rank LGA % of residents living on less than $400 per week Female</t>
  </si>
  <si>
    <t>% of residents with private health insurance</t>
  </si>
  <si>
    <t xml:space="preserve">Number/% of  health care card holders </t>
  </si>
  <si>
    <t>Number/% of pension card holders</t>
  </si>
  <si>
    <t>Number/% of centrelink low income cards</t>
  </si>
  <si>
    <t>Number/% of disability support pensioners</t>
  </si>
  <si>
    <t>Number/% of female sole parent beneficiaries</t>
  </si>
  <si>
    <t>Number/% of young people (15-24 years) receiving unemployment benefits</t>
  </si>
  <si>
    <t>Number/% of single parent and jobless families with children &lt; 15 years of age</t>
  </si>
  <si>
    <t>% of mothers whose first antenatal care session occurred in the first trimester</t>
  </si>
  <si>
    <t>% of children developmentally vulnerable on one or more domains</t>
  </si>
  <si>
    <t>% of children consuming recommended daily serves of fruit and vegetables 2-4yrs</t>
  </si>
  <si>
    <t>% of children consuming recommended daily serves of fruit 4-8yrs</t>
  </si>
  <si>
    <t>% of children consuming recommended daily serves of fruit 9-11yrs</t>
  </si>
  <si>
    <t>% of children consuming recommended daily serves of fruit 12-13yrs</t>
  </si>
  <si>
    <t>% of children consuming recommended daily serves of fruit 14-18yrs</t>
  </si>
  <si>
    <t>% of children consuming recommended daily serves of fruit Total 2-18yrs</t>
  </si>
  <si>
    <t>% of children consuming recommended daily serves of  vegetables 2-4yrs</t>
  </si>
  <si>
    <t>% of children consuming recommended daily serves of vegetables 4-8yrs</t>
  </si>
  <si>
    <t>% of children consuming recommended daily serves of vegetables 9-11yrs</t>
  </si>
  <si>
    <t>% of children consuming recommended daily serves of vegetables 12-13yrs</t>
  </si>
  <si>
    <t>% of children consuming recommended daily serves of vegetables 14-18yrs</t>
  </si>
  <si>
    <t>% of children consuming recommended daily serves of vegetables Total 2-18yrs</t>
  </si>
  <si>
    <t>% of children who report experiences of bullying</t>
  </si>
  <si>
    <t>RANK LGA % of children who report experiences of bullying</t>
  </si>
  <si>
    <t>% of children 6 - 12 years participating in sport</t>
  </si>
  <si>
    <t>% of adolescents who report experiences of bullying</t>
  </si>
  <si>
    <t>% of adolescents consuming recommended daily serves of fruit 13-18</t>
  </si>
  <si>
    <t>% of adolescents consuming recommended daily serves of fruit by 18-24</t>
  </si>
  <si>
    <t>% of adolescents consuming recommended daily serves of vegetables by 13-18</t>
  </si>
  <si>
    <t>% of adolescents consuming recommended daily serves of fruit and vegetables by 18-24</t>
  </si>
  <si>
    <t>% of young Aboriginal people smoking</t>
  </si>
  <si>
    <t>% of young people who have ever smoked a cigerette</t>
  </si>
  <si>
    <t>% of young people who have ever smoked a cigerette Male</t>
  </si>
  <si>
    <t>% of young people who have ever smoked a cigerette Female</t>
  </si>
  <si>
    <t>% of Year 9 students who have attained national minimum standards in literacy</t>
  </si>
  <si>
    <t>%of Year 9 students who have attained national minimum standards in numeracy</t>
  </si>
  <si>
    <t>% of young people aged 19 years who have attained Year 12 or equivalent</t>
  </si>
  <si>
    <t>% with older people with need for assistance with core activities 60-69 Males</t>
  </si>
  <si>
    <t>% with older people with need for assistance with core activities 60-69 Females</t>
  </si>
  <si>
    <t>% with older people with need for assistance with core activities 70-79 Males</t>
  </si>
  <si>
    <t>% with older people with need for assistance with core activities 70-79 Females</t>
  </si>
  <si>
    <t>% with older people with need for assistance with core activities 80-89 Males</t>
  </si>
  <si>
    <t>% with older people with need for assistance with core activities 80-89 Females</t>
  </si>
  <si>
    <t>% with older people with need for assistance with core activities 90-99 Males</t>
  </si>
  <si>
    <t>% with older people with need for assistance with core activities 90-99 Females</t>
  </si>
  <si>
    <t>% with older people with need for assistance with core activities 100+ Males</t>
  </si>
  <si>
    <t>% with older people with need for assistance with core activities 100+ Females</t>
  </si>
  <si>
    <t>% with older people with need for assistance with core activities Total Males</t>
  </si>
  <si>
    <t>% with older people with need for assistance with core activities Total Females</t>
  </si>
  <si>
    <t xml:space="preserve">% with severe and profound disability living in community </t>
  </si>
  <si>
    <t>%  living alone in community 75-79 Males</t>
  </si>
  <si>
    <t>% living alone in community 75-79 Females</t>
  </si>
  <si>
    <t xml:space="preserve">% living alone in community 80-84 Males </t>
  </si>
  <si>
    <t>% living alone in community 80-84 Females</t>
  </si>
  <si>
    <t>% living alone in community 85-89 Males</t>
  </si>
  <si>
    <t>% living alone in community 85-89 Females</t>
  </si>
  <si>
    <t>% living alone in community 90-94 Males</t>
  </si>
  <si>
    <t>% living alone in community 90-94Females</t>
  </si>
  <si>
    <t>% living alone in community95-99 Males</t>
  </si>
  <si>
    <t>% living alone in community 95-99 Females</t>
  </si>
  <si>
    <t>% living alone in community 100+ Males</t>
  </si>
  <si>
    <t>% living alone in community 100+ Females</t>
  </si>
  <si>
    <t>% of older people engaged in volunteering 60-69</t>
  </si>
  <si>
    <t>% of older people engaged in volunteering 70-79</t>
  </si>
  <si>
    <t>% of older people engaged in volunteering 80-89</t>
  </si>
  <si>
    <t>% of older people engaged in volunteering 90 plus</t>
  </si>
  <si>
    <t>% of older people engaged in volunteering Total 60 plus</t>
  </si>
  <si>
    <t>% of people estimated to have dementia 2015</t>
  </si>
  <si>
    <t>% with need for assistance with core activities</t>
  </si>
  <si>
    <t>% with severe and profound disability living in community 0-64</t>
  </si>
  <si>
    <t>% with severe and profound disability living in community 64+</t>
  </si>
  <si>
    <t>% of persons aged 75+ who live alone</t>
  </si>
  <si>
    <t>% of males overweight or obese</t>
  </si>
  <si>
    <t>% of females overweight or obese</t>
  </si>
  <si>
    <t>% of persons overweight or obese</t>
  </si>
  <si>
    <t>% of persons reporting Type 2 diabetes</t>
  </si>
  <si>
    <t>% of persons reporting asthma</t>
  </si>
  <si>
    <t>% of unintentional injuries caused by falls</t>
  </si>
  <si>
    <t>% of 15-17yr olds who had used marijuana and other drugs</t>
  </si>
  <si>
    <t>% of 15-17yr olds who had ever sniffed glue or chromed</t>
  </si>
  <si>
    <t>% of adults smoking</t>
  </si>
  <si>
    <t>% of adults smoking Males</t>
  </si>
  <si>
    <t>% of adults smoking Females</t>
  </si>
  <si>
    <t>% of people sharing a meal with family on five or more days/week</t>
  </si>
  <si>
    <t>Rank LGA % of people sharing a meal with family on five or more days/week</t>
  </si>
  <si>
    <t>% of one-parent families with children under 15 years headed by women</t>
  </si>
  <si>
    <t>% of female councillors</t>
  </si>
  <si>
    <t>% of 2 parent jobless families with children &lt; 15 years of age</t>
  </si>
  <si>
    <t>% of single parent jobless families with children &lt; 15 years of age</t>
  </si>
  <si>
    <t>% of adults reporting psychological distress</t>
  </si>
  <si>
    <t>% of adolescents reporting they have a trusted adult in their life Grade 5</t>
  </si>
  <si>
    <t>% of adolescents reporting they have a trusted adult in their life Grade 8</t>
  </si>
  <si>
    <t>% of adolescents reporting they have a trusted adult in their life Grade 11</t>
  </si>
  <si>
    <t>% of adolescents reporting they have a trusted adult in their life Female</t>
  </si>
  <si>
    <t>% of adolescents reporting they have a trusted adult in their life Male</t>
  </si>
  <si>
    <t>% of adolescents reporting they have a trusted adult in their life total</t>
  </si>
  <si>
    <t>% with severe and profound disability living in community 0-64 years</t>
  </si>
  <si>
    <t>% with severe and profound disability living in community 65+</t>
  </si>
  <si>
    <t>% with severe and profound disability living in community 65+ Rank</t>
  </si>
  <si>
    <t>% of adults Who Feel Safe or Very Safe When at Home Alone During the Day (2011)</t>
  </si>
  <si>
    <t>% of People aged over 55 years Who Feel Safe or Very Safe When at Home Alone During the Day (2011)</t>
  </si>
  <si>
    <t>% of adults Who Feel Safe or Very Safe When at Home Alone at Night (2011)</t>
  </si>
  <si>
    <t>% of People aged over 55 years Who Feel Safe or Very Safe When at Home Alone at Night (2011)</t>
  </si>
  <si>
    <t>Rate per 1000 Young people 16-24 not in labour force</t>
  </si>
  <si>
    <t>Rate per 1000 Young people 16-24 not in education or training</t>
  </si>
  <si>
    <t>Number of people estimated to have dementia 2015</t>
  </si>
  <si>
    <t>Alcohol Family Violence Rate Total</t>
  </si>
  <si>
    <t>Alcohol Family Violence Rate 18-24yrs</t>
  </si>
  <si>
    <t>Alcohol Family Violence Rate Male</t>
  </si>
  <si>
    <t>Alcohol Family Violence Rate Female</t>
  </si>
  <si>
    <t>Crystal Methamphetamine Ambulance Rate Total</t>
  </si>
  <si>
    <t>Crystal Methamphetamine Ambulance Rate Male</t>
  </si>
  <si>
    <t>Crystal Methamphetamine Ambulance Rate Female</t>
  </si>
  <si>
    <t>Crystal Methamphetamine Ambulance Rate 0-14yrs</t>
  </si>
  <si>
    <t>Crystal Methamphetamine Ambulance Rate 15-24yrs</t>
  </si>
  <si>
    <t>Crystal Methamphetamine Ambulance Rate 25-39yrs</t>
  </si>
  <si>
    <t>Crystal Methamphetamine Ambulance Rate 40-64yrs</t>
  </si>
  <si>
    <t>Crystal Methamphetamine Ambulance Rate 65+yrs</t>
  </si>
  <si>
    <t xml:space="preserve"> </t>
  </si>
  <si>
    <t>Illicit ED Rate Total</t>
  </si>
  <si>
    <t>Illicit ED Rate 15-24yrs</t>
  </si>
  <si>
    <t>Illicit ED Rate Male</t>
  </si>
  <si>
    <t>Illicit ED Rate Female</t>
  </si>
  <si>
    <t>4. Aboriginal population</t>
  </si>
  <si>
    <t>5. Population born overseas</t>
  </si>
  <si>
    <t>6. Household types</t>
  </si>
  <si>
    <t>7. Social housing</t>
  </si>
  <si>
    <t>8. Homelessness</t>
  </si>
  <si>
    <t>9. SEIFA scores by SA3 and SA2</t>
  </si>
  <si>
    <t>10. Employment</t>
  </si>
  <si>
    <t>11. Unemployment</t>
  </si>
  <si>
    <t>12. Income levels</t>
  </si>
  <si>
    <t>13. Education</t>
  </si>
  <si>
    <t>15. Internet Access</t>
  </si>
  <si>
    <t>16. Private health insurance coverage</t>
  </si>
  <si>
    <t>17. Life expectancy</t>
  </si>
  <si>
    <t>18. Rate of mothers smoking during pregnancy</t>
  </si>
  <si>
    <t>19. % of low birth weight babies</t>
  </si>
  <si>
    <t>20. Mothers access to antenatal care</t>
  </si>
  <si>
    <t>21. Rates of breastfeeding</t>
  </si>
  <si>
    <t>23. Immunisation rates</t>
  </si>
  <si>
    <t>24. Child protection reports</t>
  </si>
  <si>
    <t>25. Bullying</t>
  </si>
  <si>
    <t>26. AEDC key indicators</t>
  </si>
  <si>
    <t>27. Children eating the minimum recommended serves of fruit and vegetables every day</t>
  </si>
  <si>
    <t>28. Child nutrition – total energy from discretionary foods (soft drinks, cordial, energy drinks, snacks)</t>
  </si>
  <si>
    <t>29. Decayed-missing-filled teeth (DMFT) Index</t>
  </si>
  <si>
    <t>30. Children meeting daily guidelines for sufficient physical activity</t>
  </si>
  <si>
    <t>31. Participation in sport</t>
  </si>
  <si>
    <t>32. Playgrounds and open spaces</t>
  </si>
  <si>
    <t>33. Meet the National Physical Activity Guidelines</t>
  </si>
  <si>
    <t>34. Adolescents eating the minimum recommended serves of fruit and vegetables every day</t>
  </si>
  <si>
    <t>35. Sexual activity in young adolescents</t>
  </si>
  <si>
    <t>36. Incidence of STIs</t>
  </si>
  <si>
    <t>37. Aboriginal adolescent smoking rates</t>
  </si>
  <si>
    <t>38. Adolescent smoking rates</t>
  </si>
  <si>
    <t>39. Youth offending</t>
  </si>
  <si>
    <t>40. School attendance</t>
  </si>
  <si>
    <t>41. Students attending government schools</t>
  </si>
  <si>
    <t>42. Minimum standards in reading and writing</t>
  </si>
  <si>
    <t>43. Attainment of VCE</t>
  </si>
  <si>
    <t>44. Young people who are Not in Education, Employment or Training (NEET)</t>
  </si>
  <si>
    <t>45. Bullying</t>
  </si>
  <si>
    <t>46. Intentional self-harm among young people</t>
  </si>
  <si>
    <t>47. Age profile (median, notable differences compared to Greater Melb)</t>
  </si>
  <si>
    <t xml:space="preserve">49. Aboriginal people aged over 65 </t>
  </si>
  <si>
    <t>50. Population projections</t>
  </si>
  <si>
    <t>51. Aged and disability characteristics</t>
  </si>
  <si>
    <t>52. Older people engaged in volunteering</t>
  </si>
  <si>
    <t>53. Access to Services for Older People</t>
  </si>
  <si>
    <t>54. Prevalence of Dementia</t>
  </si>
  <si>
    <t>55. Incidence of diabetes, insulin treated: Number per 100,000</t>
  </si>
  <si>
    <t>56. Waiting lists for dentures and denture repairs</t>
  </si>
  <si>
    <t>57. Self-reported health status</t>
  </si>
  <si>
    <t>58. Physical activity</t>
  </si>
  <si>
    <t>59. Obesity</t>
  </si>
  <si>
    <t>60. Diabetes incidence and admissions</t>
  </si>
  <si>
    <t>61. Asthma incidence and admissions</t>
  </si>
  <si>
    <t>62. Cancer diagnoses</t>
  </si>
  <si>
    <t>63. Infectious diseases</t>
  </si>
  <si>
    <t>64. Ambulatory care sensitive conditions</t>
  </si>
  <si>
    <t>65. Dementia</t>
  </si>
  <si>
    <t>66. Injuries resulting in hospital treatment</t>
  </si>
  <si>
    <t>68. Access to GPs</t>
  </si>
  <si>
    <t>Alcohol ED Presentation Total</t>
  </si>
  <si>
    <t>Alcohol ED Presentation 15-24yrs</t>
  </si>
  <si>
    <t>Alcohol ED Presentation Male</t>
  </si>
  <si>
    <t>Alcohol ED Presentation Female</t>
  </si>
  <si>
    <t>69. Population with private health insurance</t>
  </si>
  <si>
    <t>70. Life time risk from alcohol use</t>
  </si>
  <si>
    <t>71. Short term harm from alcohol consumption</t>
  </si>
  <si>
    <t xml:space="preserve">72. Long term harm from alcohol consumption in adults </t>
  </si>
  <si>
    <t xml:space="preserve">73. Hospital admissions to A&amp;E with an alcohol related diagnosis </t>
  </si>
  <si>
    <t>74. Alcohol - Emergency Dept - Presentation</t>
  </si>
  <si>
    <t>76. Alcohol and tobacco use in teenagers</t>
  </si>
  <si>
    <t>77. Rate of mothers smoking during pregnancy</t>
  </si>
  <si>
    <t>78. Aboriginal adolescent smoking rates</t>
  </si>
  <si>
    <t>79. Adult smoking rates</t>
  </si>
  <si>
    <t>80. Children living in households with current or daily smoker</t>
  </si>
  <si>
    <t>81. marijuana, and illicit drug use in adolescents</t>
  </si>
  <si>
    <t>82. Ambulance Due related to Crystal Methamphetamine diagnoses</t>
  </si>
  <si>
    <t>83.Emergency Department Admission related to Illicit drug use</t>
  </si>
  <si>
    <t>84. Nutrition</t>
  </si>
  <si>
    <t>85. Sharing a meal with family on five or more days/week</t>
  </si>
  <si>
    <t>86. Food insecurity</t>
  </si>
  <si>
    <t>87. Affordability of food</t>
  </si>
  <si>
    <t>90. Education levels in women</t>
  </si>
  <si>
    <t>92. Female low income</t>
  </si>
  <si>
    <t>93. Women as single parents</t>
  </si>
  <si>
    <t>94. Incidence of family violence</t>
  </si>
  <si>
    <t>95. Alcohol Family Violence Rates</t>
  </si>
  <si>
    <t>96. Community attitudes towards violence against women</t>
  </si>
  <si>
    <t>97. Rates of women who are homeless</t>
  </si>
  <si>
    <t>99. Female councillors</t>
  </si>
  <si>
    <t>100. Sexual and reproductive health</t>
  </si>
  <si>
    <t>101. STI's</t>
  </si>
  <si>
    <t>102. Cancer Screening</t>
  </si>
  <si>
    <t>103. Work Life Balance</t>
  </si>
  <si>
    <t>104. Psychological distress</t>
  </si>
  <si>
    <t>105. Psychiatric hospitalisation and intentional self harm</t>
  </si>
  <si>
    <t>106. Adolescents with a trusted adult in their life</t>
  </si>
  <si>
    <t>107. Unmet needs relating to mental illness</t>
  </si>
  <si>
    <t>108. Volunteerism and community participation/engagement</t>
  </si>
  <si>
    <t>109. Society and Civic Trust (adults feeling valued by society)</t>
  </si>
  <si>
    <t>110. Homeless numbers</t>
  </si>
  <si>
    <t>111. Women seeking emergency housing</t>
  </si>
  <si>
    <t>112. Housing affordability</t>
  </si>
  <si>
    <t>113. Housing diversity</t>
  </si>
  <si>
    <t>114. Social housing</t>
  </si>
  <si>
    <t>115. Household types</t>
  </si>
  <si>
    <t>116. Income gap</t>
  </si>
  <si>
    <t>119. Housing stress</t>
  </si>
  <si>
    <t>120. Lone Person Households</t>
  </si>
  <si>
    <t>121. Disability characteristics</t>
  </si>
  <si>
    <t>122. Language barriers</t>
  </si>
  <si>
    <t>123. Volunteerism and community participation/engagement</t>
  </si>
  <si>
    <t>124. Society and civic trust (adults feeling valued by society)</t>
  </si>
  <si>
    <t>125 Distance to Public Open Space</t>
  </si>
  <si>
    <t>127. Walkability</t>
  </si>
  <si>
    <t>128. Public Transport</t>
  </si>
  <si>
    <t>129. Gambling on EGMs</t>
  </si>
  <si>
    <t>130. Crime</t>
  </si>
  <si>
    <t>131. Perceptions of safety</t>
  </si>
  <si>
    <t>132. Internet Access</t>
  </si>
  <si>
    <t>133. Access to GPs</t>
  </si>
  <si>
    <t>134. Access to Services for Older People</t>
  </si>
  <si>
    <t>Livable Neighbourhoods</t>
  </si>
  <si>
    <t>Definition</t>
  </si>
  <si>
    <t>Source</t>
  </si>
  <si>
    <t>Source Link</t>
  </si>
  <si>
    <t>Spreadsheet Link</t>
  </si>
  <si>
    <t>Comments</t>
  </si>
  <si>
    <t>Social Gradient and SES</t>
  </si>
  <si>
    <t>Demographics</t>
  </si>
  <si>
    <t>Infant-Early Childhood</t>
  </si>
  <si>
    <t>Adolescence 13-24yrs</t>
  </si>
  <si>
    <t>Health Status</t>
  </si>
  <si>
    <t>Ageing</t>
  </si>
  <si>
    <t>AOD Health Status</t>
  </si>
  <si>
    <t>Gender Equity</t>
  </si>
  <si>
    <t>Food-Security - Healthy Eating</t>
  </si>
  <si>
    <t>Improving Mental Health</t>
  </si>
  <si>
    <t>Housing and Homelessness</t>
  </si>
  <si>
    <t>Social Exclusion</t>
  </si>
  <si>
    <t>https://www2.health.vic.gov.au/public-health/population-health-systems/health-status-of-victorians/survey-data-and-reports/victorian-population-health-survey/victorian-population-health-survey-2014</t>
  </si>
  <si>
    <t>Population Health Survey 2014</t>
  </si>
  <si>
    <t>Contact DHHS or IEPCP</t>
  </si>
  <si>
    <t>DHHS Local Area Profiles April2016</t>
  </si>
  <si>
    <t>Section 3.2</t>
  </si>
  <si>
    <t>http://aodstats.org.au/VicLGA/</t>
  </si>
  <si>
    <t>Turning Point - AOD stats</t>
  </si>
  <si>
    <t>2012-2013</t>
  </si>
  <si>
    <t>obtained from the Victorian Admitted Episodes Dataset (VAED).</t>
  </si>
  <si>
    <t>2012-2014</t>
  </si>
  <si>
    <t>http://www.education.vic.gov.au/about/research/Pages/vcamstableau.aspx</t>
  </si>
  <si>
    <t>VCAMS portal</t>
  </si>
  <si>
    <t>Original datta from DEECD Victorian and Student Health and Wellbeing survey (VSHAWS) also known as 'About you'</t>
  </si>
  <si>
    <t>http://analytics.aihw.gov.au/Viewer/VisualAnalyticsViewer_guest.jsp?reportPath=%2FAIHW%2FReleasedPublic%2FPerinatal%2FReports%2FNOV2016&amp;reportName=Antenatal%20period&amp;reportViewOnly=true&amp;viewerMode=modern&amp;commentsEnabled=false&amp;propertiesEnabled=false&amp;appSwitcherDisabled=true</t>
  </si>
  <si>
    <t xml:space="preserve">AIHW- </t>
  </si>
  <si>
    <t>Perinatal interactive resource</t>
  </si>
  <si>
    <t>http://www.abs.gov.au/AUSSTATS/abs@.nsf/DetailsPage/4727.0.55.0062012–13?OpenDocument</t>
  </si>
  <si>
    <t>Australian Bureau of Statistics</t>
  </si>
  <si>
    <t>Link to data cube download</t>
  </si>
  <si>
    <t>AOD Health Status'!B1</t>
  </si>
  <si>
    <t>AOD Health Status'!C1</t>
  </si>
  <si>
    <t>AOD Health Status'!E1</t>
  </si>
  <si>
    <t>AOD Health Status'!G1</t>
  </si>
  <si>
    <t>AOD Health Status'!O1</t>
  </si>
  <si>
    <t>AOD Health Status'!S1</t>
  </si>
  <si>
    <t>AOD Health Status'!W1</t>
  </si>
  <si>
    <t>AOD Health Status'!AA1</t>
  </si>
  <si>
    <t>AOD Health Status'!AE1</t>
  </si>
  <si>
    <t>AOD Health Status'!AF1</t>
  </si>
  <si>
    <t>AOD Health Status'!AL1</t>
  </si>
  <si>
    <t>AOD Health Status'!AM1</t>
  </si>
  <si>
    <t>AOD Health Status'!AO1</t>
  </si>
  <si>
    <t>AOD Health Status'!AW1</t>
  </si>
  <si>
    <t>Page 380, Note this indicator is based on the NHMRC 2009 Guidelines</t>
  </si>
  <si>
    <t xml:space="preserve">Adults who consumed alcohol at frequency and quantities that do not meet the 2009 Australian Guidelines to Reduce Health Risks from Drinking Alcohol to reduce the risk of alcohol related harm over a lifetime
</t>
  </si>
  <si>
    <t>% older people with need for assistance with core activities Total Females</t>
  </si>
  <si>
    <t>% older people with need for assistance with core activities Total Males</t>
  </si>
  <si>
    <t>% older people with need for assistance with core activities 100+ Females</t>
  </si>
  <si>
    <t>% older people with need for assistance with core activities 100+ Males</t>
  </si>
  <si>
    <t>%  older people with need for assistance with core activities 90-99 Females</t>
  </si>
  <si>
    <t>% older people with need for assistance with core activities 90-99 Males</t>
  </si>
  <si>
    <t>% older people with need for assistance with core activities 80-89 Females</t>
  </si>
  <si>
    <t>% older people with need for assistance with core activities 80-89 Males</t>
  </si>
  <si>
    <t>% older people with need for assistance with core activities 70-79 Females</t>
  </si>
  <si>
    <t>% older people with need for assistance with core activities 70-79 Males</t>
  </si>
  <si>
    <t>% older people with need for assistance with core activities 60-69 Females</t>
  </si>
  <si>
    <t>% older people with need for assistance with core activities 60-69 Males</t>
  </si>
  <si>
    <t>Alcohol Assault HAH Rate Total</t>
  </si>
  <si>
    <t>Alcohol Assault HAH Rate 18-24yrs</t>
  </si>
  <si>
    <t>Alcohol Assault HAH Rate Male</t>
  </si>
  <si>
    <t>Alcohol Assault HAH Rate Female</t>
  </si>
  <si>
    <t>75. Alcohol Harm Rates</t>
  </si>
  <si>
    <t>The percentage of residents of the LGA who indicated as part of the Victorian Population Health Survey (VPHS) that they consume alcohol at risky or high risk levels at least once per week. The Survey data was analysed relative to the 2001 National Health and Medical Research Council (NHMRC) guidelines for alcohol consumption. These guidelines indicate that males who drink more than six standard drinks and females who drink more than four standard drinks per drinking occasion are at risk of alcohol-related harm in the short-term.</t>
  </si>
  <si>
    <t>The Victoria Police collate statistics on the number of reported incidents recorded for a variety of offence types on the Law Enforcement Assistance Program (LEAP), a computerised database established in 1993. Reported incidents of assault and family incidents (a measure of domestic violence) are recorded along with information on the location of the assault. Data were obtained from Victoria Police. All LEAP data were assigned to LGAs according to the relevant recorded postcode.</t>
  </si>
  <si>
    <t xml:space="preserve">Data Custodian: Department of Education and Training
Calculation: Numerator, Number of students in Years 5, 8 and 11 who have ever drunk alcohol/Tobacco, Denominator, Number of students in Years 5, 8 and 11 in the sample
</t>
  </si>
  <si>
    <t>This data shows Mother's tobacco smoking status during pregnancy, by the year the child was born (2014) note this data is self-reported.</t>
  </si>
  <si>
    <t>Percentage of young people smoking who are of aboriginal as reported in Australian Aboriginal and Torres Strait Islander Health Survey: 2012–13, ABS</t>
  </si>
  <si>
    <t>Percentage of persons/males/females 18+ who are current smokers
The percentage of persons/males /females aged 18 years or older who indicate they are current smokers (i.e. they smoke daily or occasionally).
Source: Victorian Population Health Survey (VPHS) 2011, Department of Health and Human Services
Currency: 2011</t>
  </si>
  <si>
    <t xml:space="preserve">Source: Victorian Child Health and Wellbeing Survey (VCHWS), Data Custodian:: Department of Education and Training. Calculation:Numerator, Number of children aged under 13 years of age who live in a household where one or more regular smokers reside and smoke inside the home. Denominator, Number of children aged under 13 years of age in sample
</t>
  </si>
  <si>
    <t>Source: Victorian Child Health and Wellbeing Survey (VCHWS), Data Custodian: Department of Education and Training. Calculation: Numerator, Number of students in year 8 and 11 who have ever used marijuana or illegal drugs, Demoninator number of year 8 and 11 in the sample.</t>
  </si>
  <si>
    <t xml:space="preserve">The Ambo Project database is maintained by Turning Point. This is a database of alcohol and other drug related attendances by Ambulance Victoria. The attribution of a substance being involved in the event is based on ambulance paramedic mention of the involvement of the substance, established through their clinical assessment, patient self-report or information provided by someone at the scene, with cases included if the immediate or very recent over- or inappropriate use of the substance directly contributed to the attendance </t>
  </si>
  <si>
    <t xml:space="preserve">Data on presentations to Emergency Departments were obtained from the Victorian Emergency Minimum Dataset (VEMD). The VEMD is a database maintained by the Victorian Department of Health and contains detailed demographic, clinical and administrative information on all
presentations to Victorian public hospitals with 24-hour emergency departments. This includes a range of fields regarding the reason for each presentation (using ICD10 diagnoses), as well as age, sex, postcode and other variables. </t>
  </si>
  <si>
    <t xml:space="preserve">
Wholly attributable alcohol-related hospitalisations represents an alternative measure to the AF method described above using VAED data, admissions with a ‘primary’ diagnoses wholly attributable to alcohol. This method considers all those diagnostic fields for each hospital admission coded as a primary diagnosis. That is, all codes were inspected for the existence of at least one diagnosis wholly attributable to alcohol that was also considered to be a primary diagnosis. Primary diagnoses are applied if they required ‘commencement, alteration or adjustment of therapeutic treatment’, ‘diagnostic procedures’ or ‘increased clinical care and/or monitoring’. Administration information of the resident local government area (LGA) of the admitted patient, determines the statictics for each LGA.</t>
  </si>
  <si>
    <t>75. Alcohol Harm</t>
  </si>
  <si>
    <t>DHHS LGA Profile 2016</t>
  </si>
  <si>
    <t>Demographics!B1</t>
  </si>
  <si>
    <t>The percentage of the 2013 population for the LGA at each specified age,Source: 2013 Estimated Resident Population (revised figures), released August 2014, ABS</t>
  </si>
  <si>
    <t>The percentage of the population who identify as Aboriginal or Torres Strait Islander, based on the 2011 Census, adjusted for net undercount as measured by the Post Enumeration Survey.
Source: Estimates of Aboriginal and Torres Strait Islander Australians, Catalogue number 3238.0.55.001, released August 2013, Australian Bureau of Statistics (ABS)</t>
  </si>
  <si>
    <t>The percentage of the population who were born overseas.  Source: 2011 Census of Population and Housing, ABS. Basic Community Profile, Census table: B09 - Country of Birth of Person by Sex, Population: Persons.</t>
  </si>
  <si>
    <t>The percentage of the population who were born overseas in a non-English speaking country. This excludes those born in New Zealand, Canada, United Kingdom, Republic of Ireland, South Africa and the United States of America.
Source: 2011 Census of Population and Housing, ABS. Basic Community Profile, Census table: B09 - Country of Birth of Person by Sex, Population: Persons.</t>
  </si>
  <si>
    <t>The percentage of the population who speak a language other than English at home.
Source: 2011 Census of Population and Housing, ABS. Basic Community Profile, Census table: B13 - Language Spoken at Home by Sex, Population: Persons.</t>
  </si>
  <si>
    <t>The five languages (other than English) most frequently spoken at home, and the percentage of the population who speak that language. The percentage is not included where it is less than 1.0%.
Source: 2011 Census of Population and Housing, ABS. Basic Community Profile, Census table: B13 - Language Spoken at Home by Sex, Population: Persons.</t>
  </si>
  <si>
    <t>Source Year</t>
  </si>
  <si>
    <t>The number of arrivals from overseas per 100,000 population under the permanent resident visa category, during the 2012-13 financial year. Data is based on the stated LGA of intended residence, not the actual LGA of residence after arrival.
Source: Settlement Database, Department of Social Services (DSS); 2013 Estimated Resident Population, ABS</t>
  </si>
  <si>
    <t>The five overseas countries in which the highest percentages of LGA population were born and the percentage born in each. The percentage is not included where it is less than 1.0%. For brevity, “United Kingdom” is used in place of “United Kingdom, Channel Islands and Isle of Man”; and “China” is used in place of “China excluding SARs and Taiwan”.
Source: 2011 Census of Population and Housing, ABS. Basic Community Profile, Census table: 09 - Country of Birth of Person by Sex, Population: Persons.</t>
  </si>
  <si>
    <t>As previous too "meidan age of aboriginal residents</t>
  </si>
  <si>
    <t>Table Builder reuires log in but this information can also be found on the Source: Estimates of Aboriginal and Torres Strait Islander Australians, Catalogue number 3238.0.55.001, released August 2013, Australian Bureau of Statistics (ABS)</t>
  </si>
  <si>
    <t>http://www.abs.gov.au/websitedbs/censushome.nsf/home/tablebuilder</t>
  </si>
  <si>
    <t xml:space="preserve"> Provides responses of persons who identified themselves as being of Australian Aboriginal and/or Torres Strait Islander origin. This was used in addition to population by age breakdowns to calculate Aboriginal ages of individuals median ages in each LGA</t>
  </si>
  <si>
    <t>Median age of Aboriginal/torres straight islander residents</t>
  </si>
  <si>
    <t>http://stat.data.abs.gov.au/#</t>
  </si>
  <si>
    <t>As reported in the 2011 Population and Housing Census. This can be viewed by LGA through the adjacent link. By following the links from 'PEOPLE' to 'people and communities' to 'family' to 'family composition'.</t>
  </si>
  <si>
    <t>As reported in the 2011 Population and Housing Census. This can be viewed by LGA through the adjacent link. By following the links from  'PEOPLE' to 'People and communtiies' to 'Houshold composition'</t>
  </si>
  <si>
    <t>Estimated number of homeless persons per 1,000 population on Census night by LGA. Derived from the Census of Population and Housing using the ABS definition of homelessness.
Source: Census of Population and Housing: Estimating homelessness, ABS 2011</t>
  </si>
  <si>
    <t>The number of dwellings, and percentage of all dwellings that are social housing stock. These data items provide an indication of the concentration of social housing stock. The social housing stock data comes from the Office of Housing and includes both public housing provided directly by the Office of Housing and housing provided by the not-for-profit community housing sector. 2013-2014
Source: Number of social housing dwellings: Department of Health and Human Services (DHHS); Number of total dwellings: 2011 Census of Population and Housing, Basic
Community Profile, Census Table: B31 - occupied and unoccupied private dwellings, ABS; 2013 Estimated Resident Population (ERP), ABS</t>
  </si>
  <si>
    <t># Lone person Household</t>
  </si>
  <si>
    <t># Group household</t>
  </si>
  <si>
    <t xml:space="preserve">The Index of Relative Socio-economic Disadvantage (IRSD) is a general socio-economic index that summarises a range of information about the economic and social conditions of people and households within an area. Unlike the other indexes, this index includes only measures of relative disadvantage. 
A low score indicates relatively greater disadvantage in general. For example, an area could have a low score if there are (among other things): many households with low income, many people with no qualifications, or many people in low skill occupations.  A high score indicates a relative lack of disadvantage in general. For example, an area may have a high score if there are (among other things): few households with low incomes, few people with no qualifications, and few people in low skilled occupations. </t>
  </si>
  <si>
    <t>Section 2.1</t>
  </si>
  <si>
    <t xml:space="preserve">9. SEIFA scores </t>
  </si>
  <si>
    <t>This is SA2 level suburb sorted by  most disadvantaged in each LGA.</t>
  </si>
  <si>
    <t>As reported in the 2011 Population and Housing Census. This can be viewed by LGA through the adjacent link. By following the links from  'LABOUR' to 'People and Labour force status by age and sex'</t>
  </si>
  <si>
    <t>The percentage of the labour force which is unemployed. The labour force comprises persons aged 15 years or older, who are either working or actively looking for work.
Data provided are derived from the ABS Labour Force Survey, Centrelink Newstart and Youth Allowance recipients and ABS population data. Further information on the methodology for producing these rates can be obtained from the Commonwealth Department of Employment’s quarterly publication series, Small area labour markets (https://employment.gov.au/small-area-labour-markets-publication).
Source: Small Area Labour Markets (SALM), Commonwealth Department of Employment Currency: December quarter 2014</t>
  </si>
  <si>
    <t>Actual source year 2014</t>
  </si>
  <si>
    <t>Section 2.2 Actual sourc eyear 2011</t>
  </si>
  <si>
    <t>Section 2.2Actual Source year 2011</t>
  </si>
  <si>
    <t>Section 1.3 Actual Source year 2011</t>
  </si>
  <si>
    <t>Section 1.3 Actual Soruce Year 2013</t>
  </si>
  <si>
    <t>Section 1.2 Actual Source year 2014</t>
  </si>
  <si>
    <t>Section 2.1 Actual Source Year 2011</t>
  </si>
  <si>
    <t>Social Gradient and SES'!B2</t>
  </si>
  <si>
    <t>The equivalised median income's for the LGA is the equivalised income level that divides all equivalised household incomes within the LGA exactly in half when arranged in order. That is, half of all equivalised household incomes within the LGA are above the median value and half are below.2011 Census of Population and Housing, ABS. Basic Community Profiles, Census table: B02 Selected medians and averages, Population: Occupied private dwellings.</t>
  </si>
  <si>
    <t>The percentage of the population aged 15 and over with a gross individual income of less than $400 per week, and the percentage of the female/male LGA population aged 15 and over with a gross individual income of less than $400 per week. Calculations are done in Australian dollars. People on zero and negative incomes are included along with those earning an income.
Source: 2011 Census of Population and Housing, ABS. Basic Community Profile, Census table: B17 - Total personal income (Weekly) by Age by Sex, Population: Persons aged 15
years and over.</t>
  </si>
  <si>
    <t>Australian Bureau of Statistics- Quick stats</t>
  </si>
  <si>
    <t>http://www.abs.gov.au/websitedbs/censushome.nsf/home/quickstats</t>
  </si>
  <si>
    <t>Median incomes have been estimated for each income range using datafrom the survey of income and housing.</t>
  </si>
  <si>
    <t>Navigate the ABS quick stats portal by LGA for data</t>
  </si>
  <si>
    <t>Calculated by summing the individual incomes reported by the all houshold member aged 15 years and over</t>
  </si>
  <si>
    <t>Count of Count of persons aged 15 years and over with a qualification (excludes overseas visitors and excludes persons with a qualification out of the scope of the Australian Standard Classification of Education (ASCED)) on Census night based on place of usual residence</t>
  </si>
  <si>
    <t>SABS.stat, within 'people' - 'education' - 'T30 non-school qualification'</t>
  </si>
  <si>
    <t>The percentage of the LGA population aged 15 years and over covered by private health insurance. Compiled by PHIDU using data estimated from the 2007-08 National Health Survey (NHS), ABS (unpublished); and ABS Estimated Resident Population, average of 30 June 2007 and 2008. The data are self-reported data, reported to interviewers in the 2007-08 NHS. Source: Social Health Atlas of Victorian Local Government Areas, 2012, Public Health Information Development Unit, University of Adelaide.
Currency: 2007-08</t>
  </si>
  <si>
    <t>Section 2.1 Actual Source Year 2007-2008</t>
  </si>
  <si>
    <t>Proportion of households reported having an internet connection in the 2011 censusof population and housing</t>
  </si>
  <si>
    <t>Infant-Early Childhood'!B2</t>
  </si>
  <si>
    <t>Section 3.5. Actual Source Year 2007</t>
  </si>
  <si>
    <t>The average number of years an individual of a given age is expected to live, if current mortality rates continue to apply. However this may be an underestimate of how long, on average, a person born today can expect to live because mortality rates are declining and the force of mortality at any future age will be less than it is for a person of that age now. Estimates of life expectancy for LGAs within Victoria have been computed from five years (2003-2007) of aggregated mortality and population data.
Source: Life expectancy at birth: Victoria 2003-2007; Department of Health and Human Services
Currency: 2007</t>
  </si>
  <si>
    <t>The percentage of babies weighing less than 2500 grams at birth; total includes both live births and still born. This item is compiled by the Public Health Information Development Unit of The University of Adelaide from data provided by state health departments. Source: Social Health Atlas of Victorian Local Government Areas, 2012, Public Health Information Development Unit (PHIDU), University of Adelaide.
Currency: 2009-11</t>
  </si>
  <si>
    <t>Section 3.5. Actual Source Year 2011</t>
  </si>
  <si>
    <t>Self reported attendance to antenatal sessions</t>
  </si>
  <si>
    <t>Taken from LGA coucil websites</t>
  </si>
  <si>
    <t>Definition: Proportion of infants fully breastfed at 3 and 6 months of age. Data Custodian Department of Education and Training.</t>
  </si>
  <si>
    <t>2014-2015</t>
  </si>
  <si>
    <t>Definition: Proportion of infants receiving a maternal and child health service home consultation. Data Custodian Department of Education and Training.</t>
  </si>
  <si>
    <t>VCAMS Portal</t>
  </si>
  <si>
    <t>Definition Proportion of children who are fully vaccinated. Data Custodian Department of Health</t>
  </si>
  <si>
    <t>The percentage of children who are fully immunised at 24-27 months of age. The Australian Childhood Immunisation Register (ACIR) provides information about vaccine coverage at the three key milestones of 12 months, 24 months and 6 years of age. Coverage is measured three months after the last cut-off date for the cohort for completion of each milestone, to allow for delayed notification to the ACIR. Fully immunised children are those who have received all the standard immunisations appropriate to their age. Children are routinely immunised free of charge, as part of the National Immunisation Program, against hepatitis B, rotavirus, diphtheria, tetanus, pertussis (whooping cough), poliomyelitis, pneumococcal, haemophilus influenzae type B, measles, mumps, rubella, meningococcal C and chicken pox (http://health.vic.gov.au/immunisation/factsheets/schedule-victoria.htm).
Source: Department of Education and Training, extracted from the Victorian Child and Adolescent Monitoring System (VCAMS) portal.
Currency: 2012-13</t>
  </si>
  <si>
    <t>Section 3.3 Actual Source Year 2014</t>
  </si>
  <si>
    <t>Child protection investigation is the process whereby child protection workers obtain more detailed information about a child who is the subject of a report, and make an assessment about the harm or degree of harm to the child and the child's protective needs. An investigation includes the interviewing or sighting of the subject child where it is practicable to do so. The eligible population is children 0-17. The CRIS/CRISSP databases are live databases, that is, they are updated continuously. Some updating occurs retrospectively, and this is likely to introduce variation in data reported in different time periods, with recently reported data being particularly subject to upward revision.
Source: Client Relationship Information System (CRIS)/ Client Relationship Information System for Service Providers (CRISSP), Department of Health and Human Services (DHHS);
2013 Estimated Resident Population (ERP), ABS; Currency: 2013-14 CRIS/CRISSP; 2013 (ABS)</t>
  </si>
  <si>
    <t>Section 4.3 Actual Source Year 2014</t>
  </si>
  <si>
    <t>The percentage of students at years 5-6 and 7-9 who report being bullied recently. This data item is sourced from the Student Attitudes to School Survey which is an annual survey administered by DET to assist schools in gaining an understanding of students’ perceptions and experience of school. Source: Department of Education and Training, extracted from the Victorian Child and Adolescent Monitoring System (VCAMS) portal.
Currency: 31 December 2013</t>
  </si>
  <si>
    <t>Section 4.3 Actual Source Year 2013</t>
  </si>
  <si>
    <t>The percentage of children who are vulnerable across one or more/two or more of the five domains of early childhood development as measured using the Australian Early Development Index (AEDI).
The AEDI is a population measure of how young children are developing in Australian communities, across five areas, or domains, of early childhood development. These five domains are important areas of child development and also good predictors of adult health, education and social outcomes. They are: physical health and wellbeing; social competence; emotional maturity; language and cognitive skills; and communication skills and general knowledge. Source: The Australian Early Development Index (AEDI), provided by the Department of Education and Training Currency: 2012</t>
  </si>
  <si>
    <t>Section  3.3 Actual Source Year 2012</t>
  </si>
  <si>
    <t>TBA</t>
  </si>
  <si>
    <r>
      <t xml:space="preserve">Average Subjective wellbeing </t>
    </r>
    <r>
      <rPr>
        <i/>
        <sz val="10"/>
        <rFont val="Calibri"/>
        <scheme val="minor"/>
      </rPr>
      <t>(VICHEALTH 2015 SURVEY)</t>
    </r>
  </si>
  <si>
    <t>https://www.vichealth.vic.gov.au/programs-and-projects/vichealth-indicators-survey-2015</t>
  </si>
  <si>
    <t>VicHealth</t>
  </si>
  <si>
    <t>Indicator survey- LGA report used, not standardised by LGA age profile</t>
  </si>
  <si>
    <t>Health Status'!B2</t>
  </si>
  <si>
    <t>% Adults being physically active 4 or more days per week (VICHEALTH 2015 SURVEY)</t>
  </si>
  <si>
    <t>% adults being physicaly active 0 days per week  (VICHEALTH 2015 SURVEY)</t>
  </si>
  <si>
    <r>
      <t xml:space="preserve">% Adults being physically active 4 or more days per week </t>
    </r>
    <r>
      <rPr>
        <i/>
        <sz val="10"/>
        <rFont val="Calibri"/>
        <scheme val="minor"/>
      </rPr>
      <t>(VICHEALTH 2015 SURVEY)</t>
    </r>
  </si>
  <si>
    <r>
      <t xml:space="preserve">% adults being physicaly active 0 days per week </t>
    </r>
    <r>
      <rPr>
        <i/>
        <sz val="10"/>
        <rFont val="Calibri"/>
        <scheme val="minor"/>
      </rPr>
      <t>(VICHEALTH 2015 SURVEY)</t>
    </r>
  </si>
  <si>
    <r>
      <t xml:space="preserve">Average Self reported subjective wellbeing (range 0-100) </t>
    </r>
    <r>
      <rPr>
        <i/>
        <sz val="10"/>
        <rFont val="Calibri"/>
        <scheme val="minor"/>
      </rPr>
      <t>(VICHEALTH 2015 SURVEY)</t>
    </r>
  </si>
  <si>
    <t>Average number of seves of vegetables a day (VICHEALTH 2015 SURVEY)</t>
  </si>
  <si>
    <t>Average number of serves of fruit per day (VICHEALTH 2015 SURVEY)</t>
  </si>
  <si>
    <t>% Eats take away meals/snacks at least 3 times a week (VICHEALTH 2015 SURVEY)</t>
  </si>
  <si>
    <t>% No water consumed per day (VICHEALTH 2015 SURVEY)</t>
  </si>
  <si>
    <t>Average number of cups of water per day (VICHEALTH 2015 SURVEY)</t>
  </si>
  <si>
    <t xml:space="preserve">https://www.vichealth.vic.gov.au/programs-and-projects/vichealth-indicators-survey-2015
</t>
  </si>
  <si>
    <t>Food Security-Healthy Eating'!N2</t>
  </si>
  <si>
    <r>
      <t xml:space="preserve">% perceptions of safety walking alone during the day </t>
    </r>
    <r>
      <rPr>
        <i/>
        <sz val="10"/>
        <rFont val="Calibri"/>
        <scheme val="minor"/>
      </rPr>
      <t>(VicHealth 2015 Survey)</t>
    </r>
  </si>
  <si>
    <t>%Perception of safety Walking alone after dark (VicHealth 2015 Survey)</t>
  </si>
  <si>
    <t>Livable Neighbourhoods'!AA2</t>
  </si>
  <si>
    <r>
      <t xml:space="preserve">% agree that most people in their neighbourhood can be trusted </t>
    </r>
    <r>
      <rPr>
        <i/>
        <sz val="10"/>
        <rFont val="Calibri"/>
        <scheme val="minor"/>
      </rPr>
      <t>(VicHealth 2015 Survey)</t>
    </r>
  </si>
  <si>
    <t>% agree that most people in neighbourhood are willing to help each other</t>
  </si>
  <si>
    <t>% Agree that "this is a close knit neighbourhood"</t>
  </si>
  <si>
    <t>vicHealth</t>
  </si>
  <si>
    <t>indicator survey- LGA report used, not standardised by LGA age profile</t>
  </si>
  <si>
    <t>Improving Mental Health'!AK2</t>
  </si>
  <si>
    <t>% agree that most people in their neighbourhood can be trusted (VicHealth 2015 Survey)</t>
  </si>
  <si>
    <t>% Who gave LGA a low Gender Equalty Score (VicHealth 2015 survey)</t>
  </si>
  <si>
    <t>Gender Equity'!AQ2</t>
  </si>
  <si>
    <r>
      <t xml:space="preserve">% At risk of short term harm each month </t>
    </r>
    <r>
      <rPr>
        <i/>
        <sz val="10"/>
        <color theme="1"/>
        <rFont val="Calibri"/>
        <scheme val="minor"/>
      </rPr>
      <t>(VicHealth 2015 survey)</t>
    </r>
  </si>
  <si>
    <t>% At risk of long term harm each month (VicHealth 2015 survey)</t>
  </si>
  <si>
    <r>
      <t xml:space="preserve">% agree that getting drunk every now and then is ok </t>
    </r>
    <r>
      <rPr>
        <i/>
        <sz val="10"/>
        <color theme="1"/>
        <rFont val="Calibri"/>
        <scheme val="minor"/>
      </rPr>
      <t>(VicHealth 2015 Survey)</t>
    </r>
  </si>
  <si>
    <t>% at risk of short term harm each month (VicHealth 2015 survey)</t>
  </si>
  <si>
    <t>% at risk of long term harm each month (VicHealth 2015 survey)</t>
  </si>
  <si>
    <t>% agree that getting drunk every now and then is ok (VicHealth 2015 survey)</t>
  </si>
  <si>
    <t>AOD Health Status'!D1</t>
  </si>
  <si>
    <t>AOD Health Status'!F1</t>
  </si>
  <si>
    <t>Ageing!B1</t>
  </si>
  <si>
    <t>Housing and Homelessness'!A1</t>
  </si>
  <si>
    <t>National Health Survey: First results 2014-2015 Australia</t>
  </si>
  <si>
    <t>http://www.abs.gov.au/ausstats/abs@.nsf/mf/4364.0.55.001</t>
  </si>
  <si>
    <t>http://www.abs.gov.au/AUSSTATS/abs@.nsf/DetailsPage/4364.0.55.0072011-12?OpenDocument</t>
  </si>
  <si>
    <t>Table 9 Data cube</t>
  </si>
  <si>
    <t>https://www2.health.vic.gov.au/hospitals-and-health-services/data-reporting/health-data-standards-systems/data-collections/vemd</t>
  </si>
  <si>
    <t>POLAR</t>
  </si>
  <si>
    <t>Access via polar log in, contact IEPCP for infromation, definitions can be found on source link (VDHHS)</t>
  </si>
  <si>
    <t>https://www2.health.vic.gov.au/public-health/population-health-systems/health-status-of-victorians/survey-data-and-reports/victorian-population-health-survey</t>
  </si>
  <si>
    <t>DHHS Victorian population health survey</t>
  </si>
  <si>
    <t>Adolescence 13-24yrs'!A1</t>
  </si>
  <si>
    <t>http://www.aihw.gov.au/youth-justice/community-supervision/</t>
  </si>
  <si>
    <t>AIWH</t>
  </si>
  <si>
    <t>2015-2016</t>
  </si>
  <si>
    <t>"youth justice in australia" source</t>
  </si>
  <si>
    <t>http://www.communityindicators.net.au</t>
  </si>
  <si>
    <t>Community Indicators Victoria</t>
  </si>
  <si>
    <t>Original information from 2011 census</t>
  </si>
  <si>
    <t xml:space="preserve">SABS.stat, within 'people' - 'education' </t>
  </si>
  <si>
    <t>EMPHN BNA masterbook</t>
  </si>
  <si>
    <t>contact DHHS or IEPCP</t>
  </si>
  <si>
    <t>https://vic.fightdementia.org.au/vic/research-and-publications/dementia-statistics-for-victoria</t>
  </si>
  <si>
    <t>Alzheimers Australia</t>
  </si>
  <si>
    <t>NATSEM Survey</t>
  </si>
  <si>
    <t>% Growth rate 2016-2050</t>
  </si>
  <si>
    <t>http://www.abs.gov.au/AUSSTATS/abs@.nsf/DetailsPage/4364.0.55.0012014-15?OpenDocument</t>
  </si>
  <si>
    <t>http://performance.health.vic.gov.au/Home.aspx#Anchor</t>
  </si>
  <si>
    <t>Department of Health</t>
  </si>
  <si>
    <t>Victoria Health Services Performance Reports</t>
  </si>
  <si>
    <t>https://www.emphn.org.au/content/Document/Needs%20Assessment_30AUG16.pdf</t>
  </si>
  <si>
    <t>Sourced originally from 2011 Census</t>
  </si>
  <si>
    <t>Section 3.3</t>
  </si>
  <si>
    <t>http://stat.data.abs.gov.au</t>
  </si>
  <si>
    <t>http://iepcp.org.au/key-project/healthy-eating-and-food-access/</t>
  </si>
  <si>
    <t>IEPCP</t>
  </si>
  <si>
    <t>From Farm to Fork</t>
  </si>
  <si>
    <t>DHHS Local Area Profiles</t>
  </si>
  <si>
    <t xml:space="preserve">http://www.abs.gov.au/ausstats/abs@.nsf/mf/4364.0.55.001
</t>
  </si>
  <si>
    <t xml:space="preserve">http://www.abs.gov.au/ausstats/abs@.nsf/mf/4364.0.55.001
</t>
  </si>
  <si>
    <t>Accessed via stats.beta/table builder for variables if employment/income for females</t>
  </si>
  <si>
    <t>Section 1.3</t>
  </si>
  <si>
    <t>australian Bureau of Statistics</t>
  </si>
  <si>
    <t>Victoria Police</t>
  </si>
  <si>
    <t>Wellbeing map</t>
  </si>
  <si>
    <t>http://www.communityindicators.net.au/files/SingleMap/atlas.html?select=10201</t>
  </si>
  <si>
    <t>http://www.police.vic.gov.au/content.asp?Document_ID=782</t>
  </si>
  <si>
    <t>2013-2014</t>
  </si>
  <si>
    <t>VicPol crime statistics</t>
  </si>
  <si>
    <t>http://victorianwomenshealthatlas.net.au/#!/</t>
  </si>
  <si>
    <t>Women's Health Victoria</t>
  </si>
  <si>
    <t>ANROWS/VicHealth</t>
  </si>
  <si>
    <t>https://www.vichealth.vic.gov.au/media-and-resources/publications/2013-national-community-attitudes-towards-violence-against-women-survey</t>
  </si>
  <si>
    <t>NCAS Survey 2014</t>
  </si>
  <si>
    <t>http://www.education.vic.gov.au/about/research/Pages/vcamstableau.aspx VCAMS Portal 2014-2015</t>
  </si>
  <si>
    <t>VCAMS</t>
  </si>
  <si>
    <t>Original source VSHAWS "About you"</t>
  </si>
  <si>
    <t>VAED</t>
  </si>
  <si>
    <t>https://www.monash.edu/muarc/research/research-areas/home-and-community/visu</t>
  </si>
  <si>
    <t>Monash university accident research centre analysis of VAED data</t>
  </si>
  <si>
    <t>National Mental Health Report 2013 DHS</t>
  </si>
  <si>
    <t>http://www.health.gov.au/internet/main/publishing.nsf/content/mental-pubs-n-report13</t>
  </si>
  <si>
    <t>DHS</t>
  </si>
  <si>
    <t>% Vic SHS population 2015-2016</t>
  </si>
  <si>
    <t>% Vic SHS population those seeking house due to family/domestic violence</t>
  </si>
  <si>
    <t>% increase from previous year (Seeking due to family/domestic violence)</t>
  </si>
  <si>
    <t>http://www.aihw.gov.au/WorkArea/DownloadAsset.aspx?id=60129558868</t>
  </si>
  <si>
    <t>AIHW</t>
  </si>
  <si>
    <t>Victoria Fact Sheet</t>
  </si>
  <si>
    <t>Note on marginal housing stats:The ABS also compile estimates from Census data for specific key groups of people who may be marginally housed, but who are not classified as homeless. Those groups are:  Persons living in other crowded dwellings, Persons in other improvised dwellings, and Persons who are marginally housed in caravan parks.</t>
  </si>
  <si>
    <t>http://stat.abs.gov.au/itt/r.jsp?databyregion</t>
  </si>
  <si>
    <t>Region profiles</t>
  </si>
  <si>
    <t>dhhS Local Area Profiles</t>
  </si>
  <si>
    <t>Region Profiles</t>
  </si>
  <si>
    <t>118. Social Housing</t>
  </si>
  <si>
    <t>Social Exclusion'!A1</t>
  </si>
  <si>
    <t>dHHS Local Area Profiles</t>
  </si>
  <si>
    <t>The Transport Walkability Index is a relative indicator of how well the built environment in different areas supports walking for transport. The index is frequently used in physical activity research and has been validated against walking behaviours.</t>
  </si>
  <si>
    <t>Inner East Primary Care Partnership: Core Indicator Health Set.</t>
  </si>
  <si>
    <r>
      <rPr>
        <b/>
        <sz val="14"/>
        <color theme="1"/>
        <rFont val="Calibri (Body)"/>
      </rPr>
      <t xml:space="preserve"> </t>
    </r>
    <r>
      <rPr>
        <sz val="14"/>
        <color theme="1"/>
        <rFont val="Calibri (Body)"/>
      </rPr>
      <t>The following data sheets within this document present data for health indicators for the Inner East Region of Melbourne, by Local Government Area. This page, the "Data Dictionary" , outlines each measure within the 134 Indicators represented in this data set. For each measure you will be able to hyperlink directly to the relevent data set (Spreadsheet link column) and additionally will be able to access the Source for the data (Source link column). For your conviennce the Source and source year are also listed along with any relevent comments.</t>
    </r>
    <r>
      <rPr>
        <sz val="18"/>
        <color theme="1"/>
        <rFont val="Calibri"/>
        <family val="2"/>
        <scheme val="minor"/>
      </rPr>
      <t xml:space="preserve"> </t>
    </r>
    <r>
      <rPr>
        <i/>
        <sz val="14"/>
        <color theme="1"/>
        <rFont val="Calibri (Body)"/>
      </rPr>
      <t xml:space="preserve">If you are interested in data relating to the </t>
    </r>
    <r>
      <rPr>
        <b/>
        <i/>
        <sz val="14"/>
        <color theme="1"/>
        <rFont val="Calibri (Body)"/>
      </rPr>
      <t>VIC outcomes Framework,</t>
    </r>
    <r>
      <rPr>
        <i/>
        <sz val="14"/>
        <color theme="1"/>
        <rFont val="Calibri (Body)"/>
      </rPr>
      <t xml:space="preserve"> please refer to sheet 2 "VIC outcomes Framework", which clearly presents relevent data links within this document to the relevent outcomes listed in the outcomes framework</t>
    </r>
    <r>
      <rPr>
        <sz val="18"/>
        <color theme="1"/>
        <rFont val="Calibri"/>
        <family val="2"/>
        <scheme val="minor"/>
      </rPr>
      <t>.</t>
    </r>
  </si>
  <si>
    <t>% of low birth weight babies</t>
  </si>
  <si>
    <t>Rate of mothers smoking during pregnancy</t>
  </si>
  <si>
    <t>Life expectancy</t>
  </si>
  <si>
    <t>Incidence of diabetes, insulin treated: Number per 100,000</t>
  </si>
  <si>
    <t>Diabetes incidence and admissions</t>
  </si>
  <si>
    <t>Self-reported health status</t>
  </si>
  <si>
    <t>Sexual activity in young adolescents</t>
  </si>
  <si>
    <t>Psychological distress</t>
  </si>
  <si>
    <t>Nutrition</t>
  </si>
  <si>
    <t>Child nutrition – total energy from discretionary foods (soft drinks, cordial, energy drinks, snacks)</t>
  </si>
  <si>
    <t>Participation in sport</t>
  </si>
  <si>
    <t>Meet the National Physical Activity Guidelines</t>
  </si>
  <si>
    <t>Physical activity</t>
  </si>
  <si>
    <t>Obesity</t>
  </si>
  <si>
    <t>Adolescent smoking rates</t>
  </si>
  <si>
    <t>Adult smoking rates</t>
  </si>
  <si>
    <t>Children living in households with current or daily smoker</t>
  </si>
  <si>
    <t>Short term harm from alcohol consumption</t>
  </si>
  <si>
    <t>Alcohol, marijuana, and illicit drug use in adolescents</t>
  </si>
  <si>
    <t>Immunisation rates</t>
  </si>
  <si>
    <t>Child protection reports</t>
  </si>
  <si>
    <t>Incidence of family violence</t>
  </si>
  <si>
    <t>Perceptions of safety</t>
  </si>
  <si>
    <t xml:space="preserve"> Crime</t>
  </si>
  <si>
    <t>Homeless numbers</t>
  </si>
  <si>
    <t>AEDC key indicators</t>
  </si>
  <si>
    <t>Minimum standards in reading and writing</t>
  </si>
  <si>
    <t>Unemployment</t>
  </si>
  <si>
    <t>Young people who are Not in Education, Employment or Training (NEET)</t>
  </si>
  <si>
    <t>Food insecurity</t>
  </si>
  <si>
    <t>Housing affordability</t>
  </si>
  <si>
    <t>Adolescents with a trusted adult in their life</t>
  </si>
  <si>
    <t>Rank of Social Dwelling %</t>
  </si>
  <si>
    <t>% of single parent and jobless families with children &lt; 15 years of age</t>
  </si>
  <si>
    <t>Proportion of children meeting daily guidelines for sufficient physical activity Female</t>
  </si>
  <si>
    <t>Proportion of children meeting daily guidelines for sufficient physical activity Male</t>
  </si>
  <si>
    <t>number per 100,000 of sexually transmissible infection in young people, 2012 LGA (VCAMS)</t>
  </si>
  <si>
    <t>2016 population 65+</t>
  </si>
  <si>
    <t>2030 projected population 65+</t>
  </si>
  <si>
    <t>% increase population projected</t>
  </si>
  <si>
    <t>Calculated from series 2 projections</t>
  </si>
  <si>
    <t>% increase 65 + population projected</t>
  </si>
  <si>
    <t>% of females who are sole parent beneficiaries</t>
  </si>
  <si>
    <t>% of women 15 and over, who are unemployeed</t>
  </si>
  <si>
    <t>% of women 15 years and over who are employeed either full-time or part-time</t>
  </si>
  <si>
    <t>% of women 15 and over who are employeed either full-time or part-time</t>
  </si>
  <si>
    <t>89. Unemployment by family type</t>
  </si>
  <si>
    <t>% of female sole parent beneficiaries</t>
  </si>
  <si>
    <t>88. Workforce Participation</t>
  </si>
  <si>
    <t>% Highest level of non-school qualification - Certificate level (19 and over)</t>
  </si>
  <si>
    <t>%Highest level of non-school qualification - Advanced diploma (19 and over)</t>
  </si>
  <si>
    <t>% Highest level of non-school qualification - Bachelor degree (19 and over)</t>
  </si>
  <si>
    <t>% Highest level of non-school qualification - Graduate diploma (19 and over)</t>
  </si>
  <si>
    <t>Number Homeless women under 12</t>
  </si>
  <si>
    <t>Homeless women 12-18</t>
  </si>
  <si>
    <t>Total number of homeless who are women (on census night)</t>
  </si>
  <si>
    <t>Total % Homeless who are female (on census night)</t>
  </si>
  <si>
    <t>Lone person households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</si>
</sst>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3" formatCode="_-* #,##0.00_-;\-* #,##0.00_-;_-* &quot;-&quot;??_-;_-@_-"/>
    <numFmt numFmtId="164" formatCode="0.0%"/>
    <numFmt numFmtId="165" formatCode="0.0"/>
    <numFmt numFmtId="166" formatCode="#,##0;[Red]\(#,##0\)"/>
    <numFmt numFmtId="167" formatCode="General&quot; &quot;"/>
    <numFmt numFmtId="168" formatCode="#,##0.0;\-#,##0.0;\—"/>
    <numFmt numFmtId="169" formatCode="\—"/>
    <numFmt numFmtId="170" formatCode="[=0]\—;[&lt;0.05]\&lt;0.\1;#,##0.0"/>
    <numFmt numFmtId="171" formatCode="[=0]\—;[&lt;0.05]\&lt;0.\1;#,##0\ "/>
    <numFmt numFmtId="172" formatCode="[=0]\—;[&lt;0.05]\&lt;0.\1;#,##0&quot;*&quot;"/>
    <numFmt numFmtId="173" formatCode="_-* #,##0_-;\-* #,##0_-;_-* &quot;-&quot;??_-;_-@_-"/>
    <numFmt numFmtId="174" formatCode="_-* #,##0.0_-;\-* #,##0.0_-;_-* &quot;-&quot;??_-;_-@_-"/>
  </numFmts>
  <fonts count="113">
    <font>
      <sz val="11"/>
      <color theme="1"/>
      <name val="Calibri"/>
      <family val="2"/>
      <scheme val="minor"/>
    </font>
    <font>
      <sz val="12"/>
      <color theme="1"/>
      <name val="Calibri"/>
      <family val="2"/>
      <scheme val="minor"/>
    </font>
    <font>
      <b/>
      <sz val="11"/>
      <color theme="1"/>
      <name val="Calibri"/>
      <family val="2"/>
      <scheme val="minor"/>
    </font>
    <font>
      <sz val="9"/>
      <name val="Calibri"/>
      <family val="2"/>
      <scheme val="minor"/>
    </font>
    <font>
      <sz val="9"/>
      <color theme="1"/>
      <name val="Calibri"/>
      <family val="2"/>
      <scheme val="minor"/>
    </font>
    <font>
      <sz val="9"/>
      <color rgb="FF00B0F0"/>
      <name val="Calibri"/>
      <family val="2"/>
      <scheme val="minor"/>
    </font>
    <font>
      <sz val="9"/>
      <color rgb="FF00B050"/>
      <name val="Calibri"/>
      <family val="2"/>
      <scheme val="minor"/>
    </font>
    <font>
      <sz val="9"/>
      <color rgb="FFFF0000"/>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theme="1"/>
      <name val="Calibri"/>
      <family val="2"/>
      <scheme val="minor"/>
    </font>
    <font>
      <sz val="10"/>
      <name val="Arial"/>
      <family val="2"/>
    </font>
    <font>
      <sz val="11"/>
      <color indexed="8"/>
      <name val="Calibri"/>
      <family val="2"/>
    </font>
    <font>
      <b/>
      <sz val="8"/>
      <name val="Arial"/>
      <family val="2"/>
    </font>
    <font>
      <sz val="8"/>
      <name val="Arial"/>
      <family val="2"/>
    </font>
    <font>
      <u/>
      <sz val="10"/>
      <color indexed="12"/>
      <name val="Arial"/>
      <family val="2"/>
    </font>
    <font>
      <sz val="8"/>
      <name val="Microsoft Sans Serif"/>
      <family val="2"/>
    </font>
    <font>
      <sz val="10"/>
      <name val="Tahoma"/>
      <family val="2"/>
    </font>
    <font>
      <i/>
      <sz val="8"/>
      <name val="FrnkGothITC Bk BT"/>
      <family val="2"/>
    </font>
    <font>
      <u/>
      <sz val="10"/>
      <color indexed="12"/>
      <name val="Tahoma"/>
      <family val="2"/>
    </font>
    <font>
      <b/>
      <i/>
      <sz val="8"/>
      <name val="FrnkGothITC Bk BT"/>
      <family val="2"/>
    </font>
    <font>
      <b/>
      <sz val="15"/>
      <color indexed="62"/>
      <name val="Calibri"/>
      <family val="2"/>
    </font>
    <font>
      <b/>
      <sz val="11"/>
      <color indexed="62"/>
      <name val="Calibri"/>
      <family val="2"/>
    </font>
    <font>
      <b/>
      <sz val="18"/>
      <color indexed="62"/>
      <name val="Cambria"/>
      <family val="2"/>
    </font>
    <font>
      <b/>
      <sz val="8"/>
      <name val="FrnkGothITC Bk BT"/>
      <family val="2"/>
    </font>
    <font>
      <u/>
      <sz val="11"/>
      <color rgb="FF0000FF"/>
      <name val="Calibri"/>
      <family val="2"/>
      <scheme val="minor"/>
    </font>
    <font>
      <sz val="11"/>
      <color indexed="58"/>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theme="10"/>
      <name val="Arial"/>
      <family val="2"/>
    </font>
    <font>
      <u/>
      <sz val="11"/>
      <color theme="10"/>
      <name val="Calibri"/>
      <family val="2"/>
      <scheme val="minor"/>
    </font>
    <font>
      <sz val="10"/>
      <color theme="1"/>
      <name val="Calibri"/>
      <family val="2"/>
    </font>
    <font>
      <b/>
      <sz val="18"/>
      <color indexed="62"/>
      <name val="Calibri Light"/>
      <family val="2"/>
      <scheme val="major"/>
    </font>
    <font>
      <sz val="8"/>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8"/>
      <color indexed="8"/>
      <name val="Arial"/>
      <family val="2"/>
    </font>
    <font>
      <b/>
      <sz val="18"/>
      <color indexed="56"/>
      <name val="Cambria"/>
      <family val="2"/>
    </font>
    <font>
      <sz val="10"/>
      <color indexed="8"/>
      <name val="Arial"/>
      <family val="2"/>
    </font>
    <font>
      <sz val="12"/>
      <name val="Arial"/>
      <family val="2"/>
    </font>
    <font>
      <sz val="10"/>
      <color indexed="10"/>
      <name val="Arial"/>
      <family val="2"/>
    </font>
    <font>
      <sz val="10"/>
      <name val="Geneva"/>
    </font>
    <font>
      <b/>
      <sz val="8"/>
      <name val="Helv"/>
    </font>
    <font>
      <sz val="10"/>
      <color indexed="18"/>
      <name val="Arial"/>
      <family val="2"/>
    </font>
    <font>
      <b/>
      <sz val="12"/>
      <color indexed="16"/>
      <name val="Arial"/>
      <family val="2"/>
    </font>
    <font>
      <b/>
      <sz val="10"/>
      <color indexed="16"/>
      <name val="Arial"/>
      <family val="2"/>
    </font>
    <font>
      <sz val="8"/>
      <name val="Helv"/>
    </font>
    <font>
      <b/>
      <sz val="8"/>
      <color indexed="8"/>
      <name val="Helv"/>
    </font>
    <font>
      <i/>
      <sz val="8"/>
      <name val="Helv"/>
    </font>
    <font>
      <b/>
      <sz val="9"/>
      <name val="Palatino"/>
      <family val="1"/>
    </font>
    <font>
      <b/>
      <sz val="10"/>
      <color indexed="5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theme="3"/>
      <name val="Calibri Light"/>
      <family val="2"/>
      <scheme val="major"/>
    </font>
    <font>
      <sz val="11"/>
      <name val="Calibri"/>
      <family val="2"/>
      <scheme val="minor"/>
    </font>
    <font>
      <sz val="9"/>
      <color indexed="81"/>
      <name val="Tahoma"/>
      <family val="2"/>
    </font>
    <font>
      <b/>
      <sz val="9"/>
      <color indexed="81"/>
      <name val="Tahoma"/>
      <family val="2"/>
    </font>
    <font>
      <b/>
      <sz val="10"/>
      <name val="Arial"/>
      <family val="2"/>
    </font>
    <font>
      <b/>
      <sz val="12"/>
      <name val="Arial"/>
      <family val="2"/>
    </font>
    <font>
      <b/>
      <sz val="14"/>
      <name val="Arial"/>
      <family val="2"/>
    </font>
    <font>
      <sz val="11"/>
      <color theme="1"/>
      <name val="Arial"/>
      <family val="2"/>
    </font>
    <font>
      <sz val="12"/>
      <color rgb="FF000000"/>
      <name val="Times New Roman"/>
      <family val="1"/>
    </font>
    <font>
      <b/>
      <sz val="11"/>
      <name val="Calibri"/>
      <family val="2"/>
      <scheme val="minor"/>
    </font>
    <font>
      <b/>
      <sz val="12"/>
      <color theme="1"/>
      <name val="Calibri"/>
      <scheme val="minor"/>
    </font>
    <font>
      <sz val="16"/>
      <color theme="1"/>
      <name val="Calibri"/>
      <family val="2"/>
      <scheme val="minor"/>
    </font>
    <font>
      <i/>
      <sz val="11"/>
      <color theme="1"/>
      <name val="Calibri"/>
      <scheme val="minor"/>
    </font>
    <font>
      <i/>
      <sz val="14"/>
      <color theme="1"/>
      <name val="Calibri"/>
      <family val="2"/>
      <scheme val="minor"/>
    </font>
    <font>
      <b/>
      <sz val="14"/>
      <color theme="1"/>
      <name val="Calibri"/>
      <scheme val="minor"/>
    </font>
    <font>
      <b/>
      <sz val="14"/>
      <color theme="1"/>
      <name val="Calibri (Body)"/>
    </font>
    <font>
      <b/>
      <sz val="10"/>
      <name val="Calibri"/>
      <family val="2"/>
      <scheme val="minor"/>
    </font>
    <font>
      <sz val="10"/>
      <color theme="1"/>
      <name val="Calibri"/>
      <family val="2"/>
      <scheme val="minor"/>
    </font>
    <font>
      <sz val="10"/>
      <name val="Calibri"/>
      <family val="2"/>
      <scheme val="minor"/>
    </font>
    <font>
      <b/>
      <i/>
      <u/>
      <sz val="10"/>
      <name val="Calibri"/>
      <family val="2"/>
      <scheme val="minor"/>
    </font>
    <font>
      <i/>
      <u/>
      <sz val="10"/>
      <name val="Calibri"/>
      <family val="2"/>
      <scheme val="minor"/>
    </font>
    <font>
      <sz val="10"/>
      <name val="Corbel"/>
      <family val="2"/>
    </font>
    <font>
      <i/>
      <sz val="10"/>
      <name val="Corbel"/>
      <family val="2"/>
    </font>
    <font>
      <strike/>
      <sz val="10"/>
      <name val="Corbel"/>
      <family val="2"/>
    </font>
    <font>
      <b/>
      <sz val="10"/>
      <color theme="1"/>
      <name val="Calibri"/>
      <family val="2"/>
      <scheme val="minor"/>
    </font>
    <font>
      <b/>
      <sz val="18"/>
      <color theme="1"/>
      <name val="Calibri"/>
      <scheme val="minor"/>
    </font>
    <font>
      <b/>
      <sz val="14"/>
      <name val="Calibri"/>
      <family val="2"/>
      <scheme val="minor"/>
    </font>
    <font>
      <b/>
      <sz val="12"/>
      <name val="Calibri"/>
      <family val="2"/>
      <scheme val="minor"/>
    </font>
    <font>
      <sz val="12"/>
      <color rgb="FF000000"/>
      <name val="Calibri"/>
      <family val="2"/>
      <scheme val="minor"/>
    </font>
    <font>
      <sz val="9"/>
      <color theme="1"/>
      <name val="Helvetica"/>
    </font>
    <font>
      <sz val="11"/>
      <color rgb="FF000000"/>
      <name val="Calibri"/>
      <family val="2"/>
      <scheme val="minor"/>
    </font>
    <font>
      <sz val="10"/>
      <color rgb="FF000000"/>
      <name val="Calibri"/>
      <family val="2"/>
      <scheme val="minor"/>
    </font>
    <font>
      <i/>
      <sz val="10"/>
      <name val="Calibri"/>
      <scheme val="minor"/>
    </font>
    <font>
      <i/>
      <sz val="10"/>
      <color theme="1"/>
      <name val="Calibri"/>
      <scheme val="minor"/>
    </font>
    <font>
      <sz val="18"/>
      <color theme="1"/>
      <name val="Calibri"/>
      <family val="2"/>
      <scheme val="minor"/>
    </font>
    <font>
      <i/>
      <sz val="14"/>
      <color theme="1"/>
      <name val="Calibri (Body)"/>
    </font>
    <font>
      <sz val="14"/>
      <color theme="1"/>
      <name val="Calibri (Body)"/>
    </font>
    <font>
      <b/>
      <u/>
      <sz val="18"/>
      <color theme="1"/>
      <name val="Calibri (Body)"/>
    </font>
    <font>
      <b/>
      <i/>
      <sz val="14"/>
      <color theme="1"/>
      <name val="Calibri (Body)"/>
    </font>
  </fonts>
  <fills count="6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7"/>
      </patternFill>
    </fill>
    <fill>
      <patternFill patternType="solid">
        <fgColor indexed="54"/>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2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ck">
        <color theme="4"/>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auto="1"/>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indexed="49"/>
      </top>
      <bottom style="double">
        <color indexed="4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rgb="FF00B0F0"/>
      </left>
      <right style="thin">
        <color rgb="FF00B0F0"/>
      </right>
      <top/>
      <bottom/>
      <diagonal/>
    </border>
    <border>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top/>
      <bottom style="medium">
        <color auto="1"/>
      </bottom>
      <diagonal/>
    </border>
    <border>
      <left style="medium">
        <color auto="1"/>
      </left>
      <right/>
      <top/>
      <bottom/>
      <diagonal/>
    </border>
  </borders>
  <cellStyleXfs count="3268">
    <xf numFmtId="0" fontId="0" fillId="0" borderId="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8" fillId="17" borderId="0" applyNumberFormat="0" applyBorder="0" applyAlignment="0" applyProtection="0"/>
    <xf numFmtId="0" fontId="20" fillId="0" borderId="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3" fillId="18" borderId="4" applyNumberFormat="0" applyAlignment="0" applyProtection="0"/>
    <xf numFmtId="0" fontId="13" fillId="18" borderId="4" applyNumberFormat="0" applyAlignment="0" applyProtection="0"/>
    <xf numFmtId="0" fontId="13" fillId="18" borderId="4" applyNumberFormat="0" applyAlignment="0" applyProtection="0"/>
    <xf numFmtId="0" fontId="13" fillId="18" borderId="4" applyNumberFormat="0" applyAlignment="0" applyProtection="0"/>
    <xf numFmtId="0" fontId="20" fillId="0" borderId="0"/>
    <xf numFmtId="0" fontId="34"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6"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8" fillId="0" borderId="0"/>
    <xf numFmtId="0" fontId="28" fillId="0" borderId="0"/>
    <xf numFmtId="0" fontId="34" fillId="0" borderId="0" applyNumberFormat="0" applyFill="0" applyBorder="0" applyAlignment="0" applyProtection="0"/>
    <xf numFmtId="0" fontId="28" fillId="0" borderId="0"/>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0" fillId="0" borderId="0"/>
    <xf numFmtId="0" fontId="26" fillId="0" borderId="0"/>
    <xf numFmtId="0" fontId="26" fillId="0" borderId="0"/>
    <xf numFmtId="0" fontId="20" fillId="0" borderId="0"/>
    <xf numFmtId="0" fontId="20" fillId="0" borderId="0"/>
    <xf numFmtId="0" fontId="20" fillId="0" borderId="0"/>
    <xf numFmtId="0" fontId="20" fillId="0" borderId="0"/>
    <xf numFmtId="0" fontId="41" fillId="0" borderId="0"/>
    <xf numFmtId="0" fontId="23" fillId="0" borderId="0"/>
    <xf numFmtId="0" fontId="23" fillId="0" borderId="0"/>
    <xf numFmtId="0" fontId="8" fillId="0" borderId="0"/>
    <xf numFmtId="0" fontId="23" fillId="0" borderId="0"/>
    <xf numFmtId="0" fontId="23" fillId="0" borderId="0"/>
    <xf numFmtId="0" fontId="41" fillId="0" borderId="0"/>
    <xf numFmtId="0" fontId="8" fillId="0" borderId="0"/>
    <xf numFmtId="0" fontId="23" fillId="0" borderId="0"/>
    <xf numFmtId="0" fontId="23" fillId="0" borderId="0"/>
    <xf numFmtId="0" fontId="23" fillId="0" borderId="0"/>
    <xf numFmtId="0" fontId="20" fillId="0" borderId="0"/>
    <xf numFmtId="0" fontId="23" fillId="0" borderId="0"/>
    <xf numFmtId="0" fontId="20" fillId="0" borderId="0"/>
    <xf numFmtId="0" fontId="26" fillId="0" borderId="0"/>
    <xf numFmtId="0" fontId="26" fillId="0" borderId="0"/>
    <xf numFmtId="0" fontId="41"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6"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2" fillId="18" borderId="5" applyNumberFormat="0" applyAlignment="0" applyProtection="0"/>
    <xf numFmtId="0" fontId="12" fillId="18" borderId="5" applyNumberFormat="0" applyAlignment="0" applyProtection="0"/>
    <xf numFmtId="0" fontId="12" fillId="18" borderId="5" applyNumberFormat="0" applyAlignment="0" applyProtection="0"/>
    <xf numFmtId="0" fontId="12" fillId="18" borderId="5" applyNumberFormat="0" applyAlignment="0" applyProtection="0"/>
    <xf numFmtId="0" fontId="27" fillId="0" borderId="0">
      <alignment horizontal="left"/>
    </xf>
    <xf numFmtId="0" fontId="27" fillId="0" borderId="0">
      <alignment horizontal="left"/>
    </xf>
    <xf numFmtId="0" fontId="27" fillId="0" borderId="0">
      <alignment horizontal="left"/>
    </xf>
    <xf numFmtId="0" fontId="27" fillId="0" borderId="0">
      <alignment horizontal="left"/>
    </xf>
    <xf numFmtId="0" fontId="22" fillId="0" borderId="0">
      <alignment horizontal="left"/>
    </xf>
    <xf numFmtId="0" fontId="22" fillId="0" borderId="0">
      <alignment horizontal="left"/>
    </xf>
    <xf numFmtId="0" fontId="22" fillId="0" borderId="0">
      <alignment horizontal="left"/>
    </xf>
    <xf numFmtId="0" fontId="27" fillId="0" borderId="0">
      <alignment horizontal="left"/>
    </xf>
    <xf numFmtId="0" fontId="27" fillId="0" borderId="0">
      <alignment horizontal="left"/>
    </xf>
    <xf numFmtId="0" fontId="27" fillId="0" borderId="0">
      <alignment horizontal="left" vertical="center" wrapText="1"/>
    </xf>
    <xf numFmtId="0" fontId="27" fillId="0" borderId="0">
      <alignment horizontal="center"/>
    </xf>
    <xf numFmtId="0" fontId="25" fillId="0" borderId="0">
      <alignment horizontal="left"/>
    </xf>
    <xf numFmtId="0" fontId="25" fillId="0" borderId="0">
      <alignment horizontal="left"/>
    </xf>
    <xf numFmtId="0" fontId="25" fillId="0" borderId="0">
      <alignment horizontal="left"/>
    </xf>
    <xf numFmtId="0" fontId="27" fillId="0" borderId="0">
      <alignment horizontal="center"/>
    </xf>
    <xf numFmtId="0" fontId="22" fillId="0" borderId="0">
      <alignment horizontal="center"/>
    </xf>
    <xf numFmtId="0" fontId="22" fillId="0" borderId="0">
      <alignment horizontal="center"/>
    </xf>
    <xf numFmtId="0" fontId="22" fillId="0" borderId="0">
      <alignment horizontal="center"/>
    </xf>
    <xf numFmtId="0" fontId="27" fillId="0" borderId="0">
      <alignment horizontal="center"/>
    </xf>
    <xf numFmtId="0" fontId="27" fillId="0" borderId="0">
      <alignment horizontal="center"/>
    </xf>
    <xf numFmtId="0" fontId="25" fillId="0" borderId="0">
      <alignment horizontal="left"/>
    </xf>
    <xf numFmtId="0" fontId="25" fillId="0" borderId="0">
      <alignment horizontal="center"/>
    </xf>
    <xf numFmtId="0" fontId="25" fillId="0" borderId="0">
      <alignment horizontal="center"/>
    </xf>
    <xf numFmtId="0" fontId="25" fillId="0" borderId="0">
      <alignment horizontal="center"/>
    </xf>
    <xf numFmtId="0" fontId="25"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0" fontId="25" fillId="0" borderId="0">
      <alignment horizontal="center"/>
    </xf>
    <xf numFmtId="0" fontId="25" fillId="0" borderId="0">
      <alignment horizontal="center" vertical="center" wrapText="1"/>
    </xf>
    <xf numFmtId="0" fontId="25" fillId="0" borderId="0">
      <alignment horizontal="center"/>
    </xf>
    <xf numFmtId="0" fontId="29" fillId="0" borderId="0">
      <alignment horizontal="center" vertical="center" wrapText="1"/>
    </xf>
    <xf numFmtId="0" fontId="29" fillId="0" borderId="0">
      <alignment horizontal="center" vertical="center" wrapText="1"/>
    </xf>
    <xf numFmtId="0" fontId="29" fillId="0" borderId="0">
      <alignment horizontal="center" vertical="center" wrapText="1"/>
    </xf>
    <xf numFmtId="0" fontId="25" fillId="0" borderId="0">
      <alignment horizontal="center"/>
    </xf>
    <xf numFmtId="0" fontId="23" fillId="0" borderId="0">
      <alignment horizontal="center"/>
    </xf>
    <xf numFmtId="0" fontId="23" fillId="0" borderId="0">
      <alignment horizontal="center"/>
    </xf>
    <xf numFmtId="0" fontId="23" fillId="0" borderId="0">
      <alignment horizontal="center"/>
    </xf>
    <xf numFmtId="0" fontId="25" fillId="0" borderId="0">
      <alignment horizontal="center" vertical="center" wrapText="1"/>
    </xf>
    <xf numFmtId="0" fontId="33" fillId="0" borderId="0">
      <alignment horizontal="center" vertical="center" wrapText="1"/>
    </xf>
    <xf numFmtId="0" fontId="33" fillId="0" borderId="0">
      <alignment horizontal="center" vertical="center" wrapText="1"/>
    </xf>
    <xf numFmtId="0" fontId="25" fillId="0" borderId="0">
      <alignment horizontal="center" vertical="center" wrapText="1"/>
    </xf>
    <xf numFmtId="0" fontId="25" fillId="0" borderId="0">
      <alignment horizontal="center" vertical="center" wrapText="1"/>
    </xf>
    <xf numFmtId="0" fontId="33" fillId="0" borderId="0">
      <alignment horizontal="left" vertical="center" wrapText="1"/>
    </xf>
    <xf numFmtId="0" fontId="25" fillId="0" borderId="0">
      <alignment horizontal="center" vertical="center" wrapText="1"/>
    </xf>
    <xf numFmtId="0" fontId="25" fillId="0" borderId="0"/>
    <xf numFmtId="0" fontId="25" fillId="0" borderId="0"/>
    <xf numFmtId="0" fontId="25" fillId="0" borderId="0"/>
    <xf numFmtId="0" fontId="29" fillId="0" borderId="0">
      <alignment horizontal="center" vertical="center" wrapText="1"/>
    </xf>
    <xf numFmtId="0" fontId="23" fillId="0" borderId="0">
      <alignment horizontal="center" vertical="center" wrapText="1"/>
    </xf>
    <xf numFmtId="0" fontId="23" fillId="0" borderId="0">
      <alignment horizontal="center" vertical="center" wrapText="1"/>
    </xf>
    <xf numFmtId="0" fontId="23" fillId="0" borderId="0">
      <alignment horizontal="center" vertical="center" wrapText="1"/>
    </xf>
    <xf numFmtId="0" fontId="23" fillId="0" borderId="0">
      <alignment horizontal="left" vertical="center" wrapText="1"/>
    </xf>
    <xf numFmtId="0" fontId="23" fillId="0" borderId="0">
      <alignment horizontal="left" vertical="center" wrapText="1"/>
    </xf>
    <xf numFmtId="0" fontId="23" fillId="0" borderId="0">
      <alignment horizontal="left" vertical="center" wrapText="1"/>
    </xf>
    <xf numFmtId="0" fontId="25" fillId="0" borderId="0"/>
    <xf numFmtId="0" fontId="25" fillId="0" borderId="0"/>
    <xf numFmtId="0" fontId="25" fillId="0" borderId="0">
      <alignment horizontal="center" vertical="center" wrapText="1"/>
    </xf>
    <xf numFmtId="0" fontId="25" fillId="0" borderId="0">
      <alignment horizontal="center" vertical="center" wrapText="1"/>
    </xf>
    <xf numFmtId="0" fontId="25" fillId="0" borderId="0">
      <alignment horizontal="center" vertical="center" wrapText="1"/>
    </xf>
    <xf numFmtId="0" fontId="25" fillId="0" borderId="0"/>
    <xf numFmtId="0" fontId="23" fillId="0" borderId="0"/>
    <xf numFmtId="0" fontId="23" fillId="0" borderId="0"/>
    <xf numFmtId="0" fontId="23" fillId="0" borderId="0"/>
    <xf numFmtId="0" fontId="25" fillId="0" borderId="0">
      <alignment horizontal="right"/>
    </xf>
    <xf numFmtId="0" fontId="23" fillId="0" borderId="0">
      <alignment horizontal="right"/>
    </xf>
    <xf numFmtId="0" fontId="23" fillId="0" borderId="0">
      <alignment horizontal="right"/>
    </xf>
    <xf numFmtId="0" fontId="23" fillId="0" borderId="0">
      <alignment horizontal="left" vertical="center" wrapText="1"/>
    </xf>
    <xf numFmtId="0" fontId="23"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right"/>
    </xf>
    <xf numFmtId="0" fontId="25" fillId="0" borderId="0">
      <alignment horizontal="left" vertical="center" wrapText="1"/>
    </xf>
    <xf numFmtId="0" fontId="23" fillId="0" borderId="0">
      <alignment horizontal="left" vertical="center" wrapText="1"/>
    </xf>
    <xf numFmtId="0" fontId="23" fillId="0" borderId="0">
      <alignment horizontal="left" vertical="center" wrapText="1"/>
    </xf>
    <xf numFmtId="0" fontId="25" fillId="0" borderId="0">
      <alignment horizontal="left" vertical="center" wrapText="1"/>
    </xf>
    <xf numFmtId="0" fontId="27" fillId="0" borderId="0">
      <alignment horizontal="left" vertical="center" wrapText="1"/>
    </xf>
    <xf numFmtId="0" fontId="27" fillId="0" borderId="0">
      <alignment horizontal="left" vertical="center" wrapText="1"/>
    </xf>
    <xf numFmtId="0" fontId="25" fillId="0" borderId="0">
      <alignment horizontal="right"/>
    </xf>
    <xf numFmtId="0" fontId="25" fillId="0" borderId="0">
      <alignment horizontal="right"/>
    </xf>
    <xf numFmtId="0" fontId="25" fillId="0" borderId="0">
      <alignment horizontal="right"/>
    </xf>
    <xf numFmtId="0" fontId="25" fillId="0" borderId="0">
      <alignment horizontal="right"/>
    </xf>
    <xf numFmtId="0" fontId="23" fillId="0" borderId="0">
      <alignment horizontal="right"/>
    </xf>
    <xf numFmtId="0" fontId="23" fillId="0" borderId="0">
      <alignment horizontal="right"/>
    </xf>
    <xf numFmtId="0" fontId="23" fillId="0" borderId="0">
      <alignment horizontal="right"/>
    </xf>
    <xf numFmtId="0" fontId="27" fillId="0" borderId="0">
      <alignment horizontal="left" vertical="center" wrapText="1"/>
    </xf>
    <xf numFmtId="0" fontId="25" fillId="0" borderId="0">
      <alignment horizontal="left" vertical="center" wrapText="1"/>
    </xf>
    <xf numFmtId="0" fontId="27" fillId="0" borderId="0">
      <alignment horizontal="left" vertical="center" wrapText="1"/>
    </xf>
    <xf numFmtId="0" fontId="4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44" fillId="0" borderId="12" applyNumberFormat="0" applyFill="0" applyAlignment="0" applyProtection="0"/>
    <xf numFmtId="0" fontId="45" fillId="0" borderId="3"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3" borderId="0" applyNumberFormat="0" applyBorder="0" applyAlignment="0" applyProtection="0"/>
    <xf numFmtId="0" fontId="12" fillId="26" borderId="5" applyNumberFormat="0" applyAlignment="0" applyProtection="0"/>
    <xf numFmtId="0" fontId="13" fillId="26" borderId="4" applyNumberFormat="0" applyAlignment="0" applyProtection="0"/>
    <xf numFmtId="0" fontId="2" fillId="0" borderId="14" applyNumberFormat="0" applyFill="0" applyAlignment="0" applyProtection="0"/>
    <xf numFmtId="0" fontId="1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8" fillId="30" borderId="0" applyNumberFormat="0" applyBorder="0" applyAlignment="0" applyProtection="0"/>
    <xf numFmtId="0" fontId="8" fillId="31" borderId="0" applyNumberFormat="0" applyBorder="0" applyAlignment="0" applyProtection="0"/>
    <xf numFmtId="0" fontId="1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18" fillId="39" borderId="0" applyNumberFormat="0" applyBorder="0" applyAlignment="0" applyProtection="0"/>
    <xf numFmtId="0" fontId="8" fillId="40" borderId="0" applyNumberFormat="0" applyBorder="0" applyAlignment="0" applyProtection="0"/>
    <xf numFmtId="0" fontId="18" fillId="41" borderId="0" applyNumberFormat="0" applyBorder="0" applyAlignment="0" applyProtection="0"/>
    <xf numFmtId="165" fontId="53" fillId="0" borderId="0"/>
    <xf numFmtId="0" fontId="8" fillId="28"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8" fillId="37"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8" fillId="13"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8" fillId="17" borderId="0" applyNumberFormat="0" applyBorder="0" applyAlignment="0" applyProtection="0"/>
    <xf numFmtId="0" fontId="8" fillId="2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8" fillId="29"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8" fillId="10" borderId="0" applyNumberFormat="0" applyBorder="0" applyAlignment="0" applyProtection="0"/>
    <xf numFmtId="0" fontId="8" fillId="34"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8" fillId="38"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8" fillId="14" borderId="0" applyNumberFormat="0" applyBorder="0" applyAlignment="0" applyProtection="0"/>
    <xf numFmtId="0" fontId="8" fillId="4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8" fillId="40" borderId="0" applyNumberFormat="0" applyBorder="0" applyAlignment="0" applyProtection="0"/>
    <xf numFmtId="0" fontId="18" fillId="3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18" fillId="1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18" fillId="35"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18" fillId="39"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18" fillId="15"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8" fillId="41"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18" fillId="2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8" fillId="9"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18" fillId="32"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18" fillId="36"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18" fillId="1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8" fillId="16"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171" fontId="23" fillId="0" borderId="0" applyFill="0" applyBorder="0" applyProtection="0">
      <alignment horizontal="right"/>
    </xf>
    <xf numFmtId="172" fontId="23" fillId="0" borderId="0" applyFill="0" applyBorder="0" applyProtection="0">
      <alignment horizontal="right"/>
    </xf>
    <xf numFmtId="170" fontId="23" fillId="0" borderId="0" applyFill="0" applyBorder="0" applyProtection="0">
      <alignment horizontal="right"/>
    </xf>
    <xf numFmtId="0" fontId="9" fillId="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13" fillId="26" borderId="4" applyNumberFormat="0" applyAlignment="0" applyProtection="0"/>
    <xf numFmtId="0" fontId="65" fillId="21" borderId="15" applyNumberFormat="0" applyAlignment="0" applyProtection="0"/>
    <xf numFmtId="0" fontId="65" fillId="21" borderId="15" applyNumberFormat="0" applyAlignment="0" applyProtection="0"/>
    <xf numFmtId="0" fontId="15" fillId="7" borderId="7" applyNumberFormat="0" applyAlignment="0" applyProtection="0"/>
    <xf numFmtId="0" fontId="66" fillId="58" borderId="16" applyNumberFormat="0" applyAlignment="0" applyProtection="0"/>
    <xf numFmtId="0" fontId="66" fillId="58" borderId="16" applyNumberFormat="0" applyAlignment="0" applyProtection="0"/>
    <xf numFmtId="0" fontId="54" fillId="0" borderId="0">
      <alignment horizontal="left"/>
    </xf>
    <xf numFmtId="43" fontId="8"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5" fillId="59" borderId="0">
      <protection locked="0"/>
    </xf>
    <xf numFmtId="0" fontId="55" fillId="60" borderId="17" applyBorder="0">
      <protection locked="0"/>
    </xf>
    <xf numFmtId="3" fontId="23" fillId="0" borderId="0">
      <alignment horizontal="right"/>
    </xf>
    <xf numFmtId="168" fontId="23" fillId="0" borderId="0" applyFill="0" applyBorder="0" applyAlignment="0" applyProtection="0"/>
    <xf numFmtId="169" fontId="23" fillId="0" borderId="0" applyFill="0" applyBorder="0" applyProtection="0">
      <alignment horizontal="right"/>
    </xf>
    <xf numFmtId="0" fontId="1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7" fillId="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44" fillId="0" borderId="12" applyNumberFormat="0" applyFill="0" applyAlignment="0" applyProtection="0"/>
    <xf numFmtId="0" fontId="56" fillId="61" borderId="0"/>
    <xf numFmtId="0" fontId="56" fillId="61" borderId="0"/>
    <xf numFmtId="0" fontId="45" fillId="0" borderId="3" applyNumberFormat="0" applyFill="0" applyAlignment="0" applyProtection="0"/>
    <xf numFmtId="0" fontId="57" fillId="61" borderId="0"/>
    <xf numFmtId="0" fontId="57" fillId="61" borderId="0"/>
    <xf numFmtId="0" fontId="46" fillId="0" borderId="13"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39" fillId="0" borderId="0" applyNumberFormat="0" applyFill="0" applyBorder="0" applyAlignment="0" applyProtection="0"/>
    <xf numFmtId="0" fontId="11" fillId="6" borderId="4" applyNumberFormat="0" applyAlignment="0" applyProtection="0"/>
    <xf numFmtId="0" fontId="70" fillId="19" borderId="15" applyNumberFormat="0" applyAlignment="0" applyProtection="0"/>
    <xf numFmtId="0" fontId="70" fillId="19" borderId="15" applyNumberFormat="0" applyAlignment="0" applyProtection="0"/>
    <xf numFmtId="0" fontId="58" fillId="0" borderId="0">
      <alignment horizontal="left"/>
    </xf>
    <xf numFmtId="0" fontId="59" fillId="0" borderId="19">
      <alignment horizontal="left"/>
    </xf>
    <xf numFmtId="0" fontId="60" fillId="0" borderId="0">
      <alignment horizontal="left"/>
    </xf>
    <xf numFmtId="0" fontId="14" fillId="0" borderId="6"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53" fillId="0" borderId="0"/>
    <xf numFmtId="0" fontId="10" fillId="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0" borderId="0"/>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23" fillId="0" borderId="0"/>
    <xf numFmtId="0" fontId="23" fillId="0" borderId="0"/>
    <xf numFmtId="0" fontId="41" fillId="0" borderId="0"/>
    <xf numFmtId="0" fontId="23" fillId="0" borderId="0"/>
    <xf numFmtId="0" fontId="41"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48"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8" fillId="0" borderId="0">
      <alignment horizontal="left"/>
    </xf>
    <xf numFmtId="0" fontId="8" fillId="8" borderId="8" applyNumberFormat="0" applyFont="0" applyAlignment="0" applyProtection="0"/>
    <xf numFmtId="0" fontId="58" fillId="0" borderId="0">
      <alignment horizontal="left"/>
    </xf>
    <xf numFmtId="0" fontId="12" fillId="26" borderId="5" applyNumberFormat="0" applyAlignment="0" applyProtection="0"/>
    <xf numFmtId="0" fontId="73" fillId="21" borderId="21" applyNumberFormat="0" applyAlignment="0" applyProtection="0"/>
    <xf numFmtId="0" fontId="73" fillId="21" borderId="21" applyNumberFormat="0" applyAlignment="0" applyProtection="0"/>
    <xf numFmtId="166" fontId="58" fillId="0" borderId="0">
      <alignment horizontal="right"/>
    </xf>
    <xf numFmtId="0" fontId="59" fillId="0" borderId="19">
      <alignment horizontal="right"/>
    </xf>
    <xf numFmtId="0" fontId="60" fillId="0" borderId="0">
      <alignment horizontal="right"/>
    </xf>
    <xf numFmtId="0" fontId="55" fillId="59" borderId="22">
      <protection locked="0"/>
    </xf>
    <xf numFmtId="3" fontId="23" fillId="0" borderId="0" applyFill="0" applyBorder="0" applyProtection="0">
      <alignment horizontal="right"/>
    </xf>
    <xf numFmtId="167" fontId="23" fillId="0" borderId="0">
      <alignment horizontal="right"/>
    </xf>
    <xf numFmtId="0" fontId="50" fillId="0" borderId="0">
      <alignment vertical="top"/>
    </xf>
    <xf numFmtId="0" fontId="61" fillId="0" borderId="0">
      <alignment horizontal="left"/>
    </xf>
    <xf numFmtId="0" fontId="61" fillId="0" borderId="0">
      <alignment horizontal="left"/>
    </xf>
    <xf numFmtId="0" fontId="60" fillId="0" borderId="0"/>
    <xf numFmtId="0" fontId="58" fillId="0" borderId="0"/>
    <xf numFmtId="0" fontId="62" fillId="0" borderId="23"/>
    <xf numFmtId="0" fontId="7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14" applyNumberFormat="0" applyFill="0" applyAlignment="0" applyProtection="0"/>
    <xf numFmtId="0" fontId="20" fillId="0" borderId="0"/>
    <xf numFmtId="0" fontId="20" fillId="0" borderId="0"/>
    <xf numFmtId="0" fontId="22" fillId="0" borderId="0" applyNumberFormat="0">
      <alignment horizontal="right"/>
    </xf>
    <xf numFmtId="0" fontId="22" fillId="0" borderId="0">
      <alignment horizontal="left" vertical="center"/>
    </xf>
    <xf numFmtId="0" fontId="1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xf numFmtId="0" fontId="59" fillId="0" borderId="24">
      <alignment horizontal="left"/>
    </xf>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8" fillId="0" borderId="0"/>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73" fillId="21" borderId="25" applyNumberFormat="0" applyAlignment="0" applyProtection="0"/>
    <xf numFmtId="0" fontId="73" fillId="21" borderId="25" applyNumberFormat="0" applyAlignment="0" applyProtection="0"/>
    <xf numFmtId="0" fontId="59" fillId="0" borderId="24">
      <alignment horizontal="right"/>
    </xf>
    <xf numFmtId="0" fontId="26" fillId="0" borderId="0"/>
    <xf numFmtId="0" fontId="26" fillId="0" borderId="0"/>
    <xf numFmtId="0" fontId="26" fillId="0" borderId="0"/>
    <xf numFmtId="0" fontId="20" fillId="0" borderId="0"/>
    <xf numFmtId="0" fontId="27" fillId="0" borderId="0">
      <alignment horizontal="left"/>
    </xf>
    <xf numFmtId="0" fontId="27" fillId="0" borderId="0">
      <alignment horizontal="left"/>
    </xf>
    <xf numFmtId="0" fontId="22" fillId="0" borderId="0">
      <alignment horizontal="left"/>
    </xf>
    <xf numFmtId="0" fontId="22" fillId="0" borderId="0">
      <alignment horizontal="left"/>
    </xf>
    <xf numFmtId="0" fontId="27" fillId="0" borderId="0">
      <alignment horizontal="left"/>
    </xf>
    <xf numFmtId="0" fontId="27" fillId="0" borderId="0">
      <alignment horizontal="left"/>
    </xf>
    <xf numFmtId="0" fontId="27" fillId="0" borderId="0">
      <alignment horizontal="left"/>
    </xf>
    <xf numFmtId="0" fontId="27" fillId="0" borderId="0">
      <alignment horizontal="left" vertical="center" wrapText="1"/>
    </xf>
    <xf numFmtId="0" fontId="27" fillId="0" borderId="0">
      <alignment horizontal="left" vertical="center" wrapText="1"/>
    </xf>
    <xf numFmtId="0" fontId="27" fillId="0" borderId="0">
      <alignment horizontal="left" vertical="center" wrapText="1"/>
    </xf>
    <xf numFmtId="0" fontId="27" fillId="0" borderId="0">
      <alignment horizontal="center"/>
    </xf>
    <xf numFmtId="0" fontId="27" fillId="0" borderId="0">
      <alignment horizontal="center"/>
    </xf>
    <xf numFmtId="0" fontId="25" fillId="0" borderId="0">
      <alignment horizontal="left"/>
    </xf>
    <xf numFmtId="0" fontId="25" fillId="0" borderId="0">
      <alignment horizontal="left"/>
    </xf>
    <xf numFmtId="0" fontId="27" fillId="0" borderId="0">
      <alignment horizontal="center"/>
    </xf>
    <xf numFmtId="0" fontId="22" fillId="0" borderId="0">
      <alignment horizontal="center"/>
    </xf>
    <xf numFmtId="0" fontId="22" fillId="0" borderId="0">
      <alignment horizontal="center"/>
    </xf>
    <xf numFmtId="0" fontId="25" fillId="0" borderId="0">
      <alignment horizontal="left"/>
    </xf>
    <xf numFmtId="0" fontId="25" fillId="0" borderId="0">
      <alignment horizontal="left"/>
    </xf>
    <xf numFmtId="0" fontId="25" fillId="0" borderId="0">
      <alignment horizontal="center"/>
    </xf>
    <xf numFmtId="0" fontId="25" fillId="0" borderId="0">
      <alignment horizontal="center"/>
    </xf>
    <xf numFmtId="0" fontId="25" fillId="0" borderId="0">
      <alignment horizontal="left"/>
    </xf>
    <xf numFmtId="0" fontId="23" fillId="0" borderId="0">
      <alignment horizontal="left"/>
    </xf>
    <xf numFmtId="0" fontId="25" fillId="0" borderId="0">
      <alignment horizontal="left"/>
    </xf>
    <xf numFmtId="0" fontId="23" fillId="0" borderId="0">
      <alignment horizontal="left"/>
    </xf>
    <xf numFmtId="0" fontId="23" fillId="0" borderId="0">
      <alignment horizontal="left"/>
    </xf>
    <xf numFmtId="0" fontId="25" fillId="0" borderId="0">
      <alignment horizontal="center"/>
    </xf>
    <xf numFmtId="0" fontId="25" fillId="0" borderId="0">
      <alignment horizontal="center"/>
    </xf>
    <xf numFmtId="0" fontId="25" fillId="0" borderId="0">
      <alignment horizontal="center" vertical="center" wrapText="1"/>
    </xf>
    <xf numFmtId="0" fontId="29" fillId="0" borderId="0">
      <alignment horizontal="center" vertical="center" wrapText="1"/>
    </xf>
    <xf numFmtId="0" fontId="25" fillId="0" borderId="0">
      <alignment horizontal="center"/>
    </xf>
    <xf numFmtId="0" fontId="29" fillId="0" borderId="0">
      <alignment horizontal="center" vertical="center" wrapText="1"/>
    </xf>
    <xf numFmtId="0" fontId="25" fillId="0" borderId="0">
      <alignment horizontal="center"/>
    </xf>
    <xf numFmtId="0" fontId="23" fillId="0" borderId="0">
      <alignment horizontal="center"/>
    </xf>
    <xf numFmtId="0" fontId="23" fillId="0" borderId="0">
      <alignment horizontal="center"/>
    </xf>
    <xf numFmtId="0" fontId="25" fillId="0" borderId="0">
      <alignment horizontal="center" vertical="center" wrapText="1"/>
    </xf>
    <xf numFmtId="0" fontId="33" fillId="0" borderId="0">
      <alignment horizontal="center" vertical="center" wrapText="1"/>
    </xf>
    <xf numFmtId="0" fontId="33" fillId="0" borderId="0">
      <alignment horizontal="left" vertical="center" wrapText="1"/>
    </xf>
    <xf numFmtId="0" fontId="25" fillId="0" borderId="0"/>
    <xf numFmtId="0" fontId="25" fillId="0" borderId="0">
      <alignment horizontal="center" vertical="center" wrapText="1"/>
    </xf>
    <xf numFmtId="0" fontId="25" fillId="0" borderId="0"/>
    <xf numFmtId="0" fontId="29" fillId="0" borderId="0">
      <alignment horizontal="center" vertical="center" wrapText="1"/>
    </xf>
    <xf numFmtId="0" fontId="23" fillId="0" borderId="0">
      <alignment horizontal="center" vertical="center" wrapText="1"/>
    </xf>
    <xf numFmtId="0" fontId="23" fillId="0" borderId="0">
      <alignment horizontal="center" vertical="center" wrapText="1"/>
    </xf>
    <xf numFmtId="0" fontId="23" fillId="0" borderId="0">
      <alignment horizontal="left" vertical="center" wrapText="1"/>
    </xf>
    <xf numFmtId="0" fontId="25" fillId="0" borderId="0"/>
    <xf numFmtId="0" fontId="25" fillId="0" borderId="0"/>
    <xf numFmtId="0" fontId="25" fillId="0" borderId="0">
      <alignment horizontal="center" vertical="center" wrapText="1"/>
    </xf>
    <xf numFmtId="0" fontId="25" fillId="0" borderId="0"/>
    <xf numFmtId="0" fontId="25" fillId="0" borderId="0">
      <alignment horizontal="center" vertical="center" wrapText="1"/>
    </xf>
    <xf numFmtId="0" fontId="25" fillId="0" borderId="0"/>
    <xf numFmtId="0" fontId="23" fillId="0" borderId="0"/>
    <xf numFmtId="0" fontId="23" fillId="0" borderId="0"/>
    <xf numFmtId="0" fontId="25" fillId="0" borderId="0">
      <alignment horizontal="left" vertical="center" wrapText="1"/>
    </xf>
    <xf numFmtId="0" fontId="23" fillId="0" borderId="0">
      <alignment horizontal="left" vertical="center" wrapText="1"/>
    </xf>
    <xf numFmtId="0" fontId="23" fillId="0" borderId="0">
      <alignment horizontal="left" vertical="center" wrapText="1"/>
    </xf>
    <xf numFmtId="0" fontId="23" fillId="0" borderId="0">
      <alignment horizontal="left" vertical="center" wrapText="1"/>
    </xf>
    <xf numFmtId="0" fontId="23" fillId="0" borderId="0">
      <alignment horizontal="left" vertical="center" wrapText="1"/>
    </xf>
    <xf numFmtId="0" fontId="23" fillId="0" borderId="0">
      <alignment horizontal="left" vertical="center" wrapText="1"/>
    </xf>
    <xf numFmtId="0" fontId="25" fillId="0" borderId="0">
      <alignment horizontal="right"/>
    </xf>
    <xf numFmtId="0" fontId="25" fillId="0" borderId="0">
      <alignment horizontal="right"/>
    </xf>
    <xf numFmtId="0" fontId="23" fillId="0" borderId="0">
      <alignment horizontal="right"/>
    </xf>
    <xf numFmtId="0" fontId="23" fillId="0" borderId="0">
      <alignment horizontal="right"/>
    </xf>
    <xf numFmtId="0" fontId="25" fillId="0" borderId="0">
      <alignment horizontal="right"/>
    </xf>
    <xf numFmtId="0" fontId="25" fillId="0" borderId="0">
      <alignment horizontal="right"/>
    </xf>
    <xf numFmtId="0" fontId="25" fillId="0" borderId="0">
      <alignment horizontal="left" vertical="center" wrapText="1"/>
    </xf>
    <xf numFmtId="0" fontId="27" fillId="0" borderId="0">
      <alignment horizontal="left" vertical="center" wrapText="1"/>
    </xf>
    <xf numFmtId="0" fontId="25" fillId="0" borderId="0">
      <alignment horizontal="left" vertical="center" wrapText="1"/>
    </xf>
    <xf numFmtId="0" fontId="25" fillId="0" borderId="0">
      <alignment horizontal="lef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2" fillId="0" borderId="27" applyNumberFormat="0" applyFill="0" applyAlignment="0" applyProtection="0"/>
    <xf numFmtId="0" fontId="2" fillId="0" borderId="27" applyNumberFormat="0" applyFill="0" applyAlignment="0" applyProtection="0"/>
    <xf numFmtId="0" fontId="2" fillId="0" borderId="27" applyNumberFormat="0" applyFill="0" applyAlignment="0" applyProtection="0"/>
    <xf numFmtId="0" fontId="2" fillId="0" borderId="27" applyNumberFormat="0" applyFill="0" applyAlignment="0" applyProtection="0"/>
    <xf numFmtId="43" fontId="8" fillId="0" borderId="0" applyFont="0" applyFill="0" applyBorder="0" applyAlignment="0" applyProtection="0"/>
    <xf numFmtId="9" fontId="8" fillId="0" borderId="0" applyFont="0" applyFill="0" applyBorder="0" applyAlignment="0" applyProtection="0"/>
    <xf numFmtId="0" fontId="20" fillId="0" borderId="0">
      <protection locked="0"/>
    </xf>
    <xf numFmtId="0" fontId="20" fillId="62" borderId="0">
      <protection locked="0"/>
    </xf>
    <xf numFmtId="0" fontId="20" fillId="60" borderId="2">
      <alignment horizontal="center" vertical="center"/>
      <protection locked="0"/>
    </xf>
    <xf numFmtId="0" fontId="20" fillId="63" borderId="0">
      <protection locked="0"/>
    </xf>
    <xf numFmtId="0" fontId="78" fillId="60" borderId="0">
      <alignment vertical="center"/>
      <protection locked="0"/>
    </xf>
    <xf numFmtId="0" fontId="78" fillId="0" borderId="0">
      <protection locked="0"/>
    </xf>
    <xf numFmtId="0" fontId="80" fillId="0" borderId="0">
      <protection locked="0"/>
    </xf>
    <xf numFmtId="0" fontId="20" fillId="60" borderId="28">
      <alignment vertical="center"/>
      <protection locked="0"/>
    </xf>
    <xf numFmtId="0" fontId="79"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9" fontId="20" fillId="0" borderId="0" applyFont="0" applyFill="0" applyBorder="0" applyAlignment="0" applyProtection="0"/>
    <xf numFmtId="43" fontId="8" fillId="0" borderId="0" applyFont="0" applyFill="0" applyBorder="0" applyAlignment="0" applyProtection="0"/>
    <xf numFmtId="0" fontId="20" fillId="0" borderId="0">
      <protection locked="0"/>
    </xf>
    <xf numFmtId="0" fontId="20" fillId="0" borderId="0">
      <protection locked="0"/>
    </xf>
    <xf numFmtId="0" fontId="20" fillId="60" borderId="32">
      <alignment vertical="center"/>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60" borderId="34">
      <alignment vertical="center"/>
      <protection locked="0"/>
    </xf>
    <xf numFmtId="0" fontId="20" fillId="0" borderId="0">
      <protection locked="0"/>
    </xf>
    <xf numFmtId="0" fontId="20" fillId="0" borderId="0">
      <protection locked="0"/>
    </xf>
    <xf numFmtId="0" fontId="20" fillId="0" borderId="0">
      <protection locked="0"/>
    </xf>
    <xf numFmtId="0" fontId="40" fillId="0" borderId="0" applyNumberFormat="0" applyFill="0" applyBorder="0" applyAlignment="0" applyProtection="0"/>
    <xf numFmtId="0" fontId="1" fillId="0" borderId="0"/>
  </cellStyleXfs>
  <cellXfs count="738">
    <xf numFmtId="0" fontId="0" fillId="0" borderId="0" xfId="0"/>
    <xf numFmtId="0" fontId="0" fillId="0" borderId="0" xfId="0" applyBorder="1"/>
    <xf numFmtId="10" fontId="0" fillId="0" borderId="0" xfId="0" applyNumberFormat="1"/>
    <xf numFmtId="0" fontId="3" fillId="0" borderId="0" xfId="0"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horizontal="left" vertical="center" wrapText="1"/>
    </xf>
    <xf numFmtId="0" fontId="6" fillId="0" borderId="0" xfId="0" applyFont="1" applyFill="1" applyBorder="1" applyAlignment="1">
      <alignment vertical="center" wrapText="1"/>
    </xf>
    <xf numFmtId="0" fontId="7" fillId="0" borderId="0" xfId="0" applyFont="1" applyAlignment="1">
      <alignment vertical="center" wrapText="1"/>
    </xf>
    <xf numFmtId="0" fontId="0" fillId="0" borderId="0" xfId="0"/>
    <xf numFmtId="164" fontId="0" fillId="0" borderId="0" xfId="0" applyNumberFormat="1"/>
    <xf numFmtId="0" fontId="75" fillId="2" borderId="0" xfId="0" applyFont="1" applyFill="1" applyBorder="1" applyAlignment="1">
      <alignment wrapText="1"/>
    </xf>
    <xf numFmtId="0" fontId="75" fillId="2" borderId="0" xfId="0" applyFont="1" applyFill="1" applyBorder="1"/>
    <xf numFmtId="0" fontId="0" fillId="0" borderId="0" xfId="0" applyAlignment="1"/>
    <xf numFmtId="0" fontId="0" fillId="0" borderId="0" xfId="0" applyAlignment="1">
      <alignment horizontal="center" wrapText="1"/>
    </xf>
    <xf numFmtId="0" fontId="0" fillId="0" borderId="0" xfId="0" applyAlignment="1"/>
    <xf numFmtId="0" fontId="0" fillId="0" borderId="0" xfId="0" applyAlignment="1">
      <alignment vertical="top" wrapText="1"/>
    </xf>
    <xf numFmtId="0" fontId="0" fillId="0" borderId="0" xfId="0"/>
    <xf numFmtId="0" fontId="0" fillId="0" borderId="0" xfId="0" applyBorder="1" applyAlignment="1">
      <alignment horizontal="left" indent="1"/>
    </xf>
    <xf numFmtId="0" fontId="5" fillId="0" borderId="29" xfId="0" applyFont="1" applyBorder="1" applyAlignment="1">
      <alignment vertical="center" wrapText="1"/>
    </xf>
    <xf numFmtId="0" fontId="0" fillId="2" borderId="0" xfId="0" applyFill="1" applyBorder="1" applyAlignment="1"/>
    <xf numFmtId="165" fontId="53" fillId="0" borderId="0" xfId="2805"/>
    <xf numFmtId="3" fontId="0" fillId="0" borderId="0" xfId="0" applyNumberFormat="1" applyBorder="1"/>
    <xf numFmtId="10" fontId="0" fillId="0" borderId="0" xfId="0" applyNumberFormat="1" applyBorder="1"/>
    <xf numFmtId="0" fontId="0" fillId="0" borderId="0" xfId="0" applyFill="1" applyBorder="1" applyAlignment="1">
      <alignment horizontal="left" indent="1"/>
    </xf>
    <xf numFmtId="3" fontId="81" fillId="2" borderId="0" xfId="281" applyNumberFormat="1" applyFont="1" applyFill="1" applyAlignment="1">
      <alignment horizontal="left" wrapText="1"/>
    </xf>
    <xf numFmtId="0" fontId="0" fillId="2" borderId="0" xfId="0" applyFill="1"/>
    <xf numFmtId="0" fontId="0" fillId="0" borderId="0" xfId="0" applyAlignment="1">
      <alignment horizontal="left" vertical="center" indent="1"/>
    </xf>
    <xf numFmtId="0" fontId="82" fillId="0" borderId="0" xfId="0" applyFont="1" applyAlignment="1">
      <alignment horizontal="left" vertical="center" indent="1"/>
    </xf>
    <xf numFmtId="0" fontId="82" fillId="0" borderId="0" xfId="0" applyFont="1" applyAlignment="1">
      <alignment vertical="center"/>
    </xf>
    <xf numFmtId="0" fontId="40" fillId="0" borderId="0" xfId="3266"/>
    <xf numFmtId="0" fontId="75" fillId="0" borderId="0" xfId="0" applyFont="1"/>
    <xf numFmtId="0" fontId="4" fillId="0" borderId="0" xfId="0" applyFont="1" applyBorder="1" applyAlignment="1">
      <alignment horizontal="left" indent="1"/>
    </xf>
    <xf numFmtId="0" fontId="4" fillId="0" borderId="0" xfId="0" applyFont="1" applyAlignment="1">
      <alignment horizontal="left" indent="1"/>
    </xf>
    <xf numFmtId="0" fontId="0" fillId="0" borderId="0" xfId="0" applyFont="1" applyAlignment="1">
      <alignment vertical="top"/>
    </xf>
    <xf numFmtId="0" fontId="0" fillId="0" borderId="1" xfId="0" applyFont="1" applyBorder="1" applyAlignment="1">
      <alignment horizontal="left" vertical="top"/>
    </xf>
    <xf numFmtId="0" fontId="75" fillId="0" borderId="0" xfId="0" applyFont="1" applyAlignment="1">
      <alignment vertical="top"/>
    </xf>
    <xf numFmtId="0" fontId="0" fillId="0" borderId="0" xfId="0" applyFont="1" applyBorder="1" applyAlignment="1">
      <alignment horizontal="left" vertical="top"/>
    </xf>
    <xf numFmtId="0" fontId="19" fillId="0" borderId="0" xfId="0" applyFont="1" applyAlignment="1">
      <alignment horizontal="left" indent="1"/>
    </xf>
    <xf numFmtId="0" fontId="75" fillId="2" borderId="0" xfId="0" applyFont="1" applyFill="1"/>
    <xf numFmtId="0" fontId="75" fillId="2" borderId="33" xfId="0" applyFont="1" applyFill="1" applyBorder="1"/>
    <xf numFmtId="0" fontId="75" fillId="2" borderId="0" xfId="0" applyFont="1" applyFill="1" applyBorder="1" applyAlignment="1">
      <alignment vertical="top"/>
    </xf>
    <xf numFmtId="10" fontId="75" fillId="2" borderId="0" xfId="3228" applyNumberFormat="1" applyFont="1" applyFill="1" applyBorder="1">
      <protection locked="0"/>
    </xf>
    <xf numFmtId="0" fontId="3" fillId="0" borderId="0" xfId="0" applyFont="1" applyAlignment="1">
      <alignment horizontal="left" indent="1"/>
    </xf>
    <xf numFmtId="0" fontId="0" fillId="0" borderId="0" xfId="0" applyFill="1"/>
    <xf numFmtId="0" fontId="84" fillId="0" borderId="0" xfId="0" applyFont="1"/>
    <xf numFmtId="0" fontId="85" fillId="0" borderId="0" xfId="0" applyFont="1"/>
    <xf numFmtId="0" fontId="0" fillId="0" borderId="1" xfId="0" applyBorder="1"/>
    <xf numFmtId="0" fontId="86" fillId="0" borderId="1" xfId="0" applyFont="1" applyBorder="1"/>
    <xf numFmtId="0" fontId="86" fillId="0" borderId="0" xfId="0" applyFont="1"/>
    <xf numFmtId="0" fontId="87" fillId="0" borderId="1" xfId="0" applyFont="1" applyBorder="1"/>
    <xf numFmtId="0" fontId="40" fillId="0" borderId="1" xfId="3266" applyBorder="1"/>
    <xf numFmtId="0" fontId="0" fillId="0" borderId="1" xfId="0" applyFont="1" applyBorder="1" applyAlignment="1">
      <alignment wrapText="1"/>
    </xf>
    <xf numFmtId="0" fontId="40" fillId="0" borderId="1" xfId="3266" applyBorder="1" applyAlignment="1">
      <alignment wrapText="1"/>
    </xf>
    <xf numFmtId="0" fontId="0" fillId="0" borderId="1" xfId="0" applyBorder="1" applyAlignment="1">
      <alignment wrapText="1"/>
    </xf>
    <xf numFmtId="0" fontId="92" fillId="0" borderId="1" xfId="0" applyFont="1" applyFill="1" applyBorder="1" applyAlignment="1">
      <alignment horizontal="right" vertical="center" wrapText="1"/>
    </xf>
    <xf numFmtId="0" fontId="92" fillId="0" borderId="1" xfId="0" applyFont="1" applyFill="1" applyBorder="1" applyAlignment="1">
      <alignment horizontal="right" vertical="center"/>
    </xf>
    <xf numFmtId="0" fontId="92" fillId="0" borderId="1" xfId="0" applyNumberFormat="1" applyFont="1" applyFill="1" applyBorder="1" applyAlignment="1">
      <alignment horizontal="right" vertical="center"/>
    </xf>
    <xf numFmtId="0" fontId="94" fillId="0" borderId="1" xfId="0" applyFont="1" applyFill="1" applyBorder="1" applyAlignment="1">
      <alignment horizontal="right" vertical="center"/>
    </xf>
    <xf numFmtId="0" fontId="90" fillId="0" borderId="1" xfId="0" applyFont="1" applyFill="1" applyBorder="1" applyAlignment="1">
      <alignment horizontal="left" vertical="center" wrapText="1"/>
    </xf>
    <xf numFmtId="0" fontId="90" fillId="0" borderId="1"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90" fillId="0" borderId="1" xfId="0" applyFont="1" applyFill="1" applyBorder="1" applyAlignment="1">
      <alignment horizontal="left" vertical="center"/>
    </xf>
    <xf numFmtId="0" fontId="93" fillId="0" borderId="1" xfId="0" applyFont="1" applyFill="1" applyBorder="1" applyAlignment="1">
      <alignment horizontal="left" vertical="center"/>
    </xf>
    <xf numFmtId="0" fontId="2" fillId="0" borderId="0" xfId="0" applyFont="1" applyAlignment="1">
      <alignment horizontal="left"/>
    </xf>
    <xf numFmtId="0" fontId="2" fillId="0" borderId="0" xfId="0" applyFont="1" applyFill="1" applyAlignment="1">
      <alignment horizontal="left"/>
    </xf>
    <xf numFmtId="0" fontId="83" fillId="0" borderId="0" xfId="0" applyFont="1" applyAlignment="1">
      <alignment horizontal="center" vertical="top"/>
    </xf>
    <xf numFmtId="0" fontId="75" fillId="0" borderId="0" xfId="0" applyFont="1" applyFill="1" applyAlignment="1">
      <alignment horizontal="right" vertical="center"/>
    </xf>
    <xf numFmtId="0" fontId="0" fillId="0" borderId="0" xfId="0" applyFill="1" applyAlignment="1">
      <alignment horizontal="right" vertical="center"/>
    </xf>
    <xf numFmtId="0" fontId="92" fillId="0" borderId="1" xfId="0" applyNumberFormat="1" applyFont="1" applyFill="1" applyBorder="1" applyAlignment="1">
      <alignment horizontal="right" vertical="center" wrapText="1"/>
    </xf>
    <xf numFmtId="0" fontId="83" fillId="0" borderId="0" xfId="0" applyFont="1" applyFill="1" applyAlignment="1">
      <alignment horizontal="center" vertical="center"/>
    </xf>
    <xf numFmtId="0" fontId="2" fillId="0" borderId="0" xfId="0" applyFont="1" applyFill="1" applyAlignment="1">
      <alignment horizontal="left" vertical="center"/>
    </xf>
    <xf numFmtId="0" fontId="92" fillId="0" borderId="0" xfId="0" applyFont="1" applyFill="1" applyAlignment="1">
      <alignment horizontal="right" vertical="center"/>
    </xf>
    <xf numFmtId="0" fontId="91" fillId="0" borderId="0" xfId="0" applyFont="1" applyFill="1" applyAlignment="1">
      <alignment horizontal="right" vertical="center"/>
    </xf>
    <xf numFmtId="0" fontId="90" fillId="0" borderId="0" xfId="0" applyFont="1" applyFill="1" applyAlignment="1">
      <alignment horizontal="center" vertical="center"/>
    </xf>
    <xf numFmtId="0" fontId="98" fillId="0" borderId="0" xfId="0" applyFont="1" applyFill="1" applyAlignment="1">
      <alignment horizontal="left" vertical="center"/>
    </xf>
    <xf numFmtId="0" fontId="98" fillId="0" borderId="0" xfId="0" applyFont="1" applyAlignment="1">
      <alignment horizontal="left"/>
    </xf>
    <xf numFmtId="0" fontId="91" fillId="0" borderId="0" xfId="0" applyFont="1"/>
    <xf numFmtId="0" fontId="91" fillId="2" borderId="0" xfId="0" applyFont="1" applyFill="1"/>
    <xf numFmtId="173" fontId="92" fillId="0" borderId="1" xfId="3225" applyNumberFormat="1" applyFont="1" applyFill="1" applyBorder="1" applyAlignment="1">
      <alignment horizontal="right" vertical="center" wrapText="1"/>
    </xf>
    <xf numFmtId="0" fontId="83" fillId="2" borderId="0" xfId="0" applyFont="1" applyFill="1" applyBorder="1" applyAlignment="1">
      <alignment horizontal="center" vertical="top"/>
    </xf>
    <xf numFmtId="0" fontId="83" fillId="2" borderId="0" xfId="0" applyFont="1" applyFill="1" applyAlignment="1">
      <alignment horizontal="center"/>
    </xf>
    <xf numFmtId="0" fontId="83" fillId="2" borderId="30" xfId="0" applyFont="1" applyFill="1" applyBorder="1" applyAlignment="1">
      <alignment horizontal="center"/>
    </xf>
    <xf numFmtId="0" fontId="92" fillId="0" borderId="1" xfId="0" applyFont="1" applyFill="1" applyBorder="1" applyAlignment="1">
      <alignment horizontal="center" vertical="center" wrapText="1"/>
    </xf>
    <xf numFmtId="0" fontId="92" fillId="0" borderId="1" xfId="0" applyFont="1" applyFill="1" applyBorder="1" applyAlignment="1">
      <alignment horizontal="center" vertical="center"/>
    </xf>
    <xf numFmtId="0" fontId="92" fillId="0" borderId="1" xfId="0" applyNumberFormat="1" applyFont="1" applyFill="1" applyBorder="1" applyAlignment="1">
      <alignment horizontal="center" vertical="center"/>
    </xf>
    <xf numFmtId="174" fontId="92" fillId="0" borderId="1" xfId="3251" applyNumberFormat="1" applyFont="1" applyFill="1" applyBorder="1" applyAlignment="1">
      <alignment horizontal="center" vertical="center"/>
    </xf>
    <xf numFmtId="0" fontId="83" fillId="2" borderId="0" xfId="0" applyFont="1" applyFill="1" applyBorder="1" applyAlignment="1">
      <alignment horizontal="center" vertical="center" wrapText="1"/>
    </xf>
    <xf numFmtId="8" fontId="92" fillId="0" borderId="1" xfId="0" applyNumberFormat="1" applyFont="1" applyFill="1" applyBorder="1" applyAlignment="1">
      <alignment horizontal="right" vertical="center"/>
    </xf>
    <xf numFmtId="0" fontId="92" fillId="0" borderId="1" xfId="0" applyNumberFormat="1" applyFont="1" applyFill="1" applyBorder="1" applyAlignment="1">
      <alignment horizontal="center" vertical="center" wrapText="1"/>
    </xf>
    <xf numFmtId="0" fontId="4" fillId="0" borderId="0" xfId="0" applyFont="1" applyBorder="1" applyAlignment="1">
      <alignment horizontal="center" vertical="top"/>
    </xf>
    <xf numFmtId="0" fontId="4" fillId="0" borderId="0" xfId="0" applyFont="1" applyAlignment="1">
      <alignment horizontal="center" vertical="top"/>
    </xf>
    <xf numFmtId="0" fontId="92" fillId="0" borderId="1" xfId="2222" applyNumberFormat="1" applyFont="1" applyFill="1" applyBorder="1" applyAlignment="1">
      <alignment horizontal="center" vertical="center" wrapText="1"/>
    </xf>
    <xf numFmtId="0" fontId="95" fillId="0" borderId="1" xfId="0" applyFont="1" applyFill="1" applyBorder="1" applyAlignment="1" applyProtection="1">
      <alignment horizontal="center" vertical="center" wrapText="1"/>
      <protection locked="0"/>
    </xf>
    <xf numFmtId="0" fontId="3" fillId="0" borderId="0" xfId="0" applyFont="1" applyAlignment="1">
      <alignment horizontal="center" vertical="top"/>
    </xf>
    <xf numFmtId="0" fontId="3" fillId="0" borderId="0" xfId="0" applyFont="1" applyFill="1" applyAlignment="1">
      <alignment horizontal="center" vertical="center"/>
    </xf>
    <xf numFmtId="0" fontId="92" fillId="0" borderId="29" xfId="0" applyFont="1" applyFill="1" applyBorder="1" applyAlignment="1">
      <alignment horizontal="center" vertical="center" wrapText="1"/>
    </xf>
    <xf numFmtId="0" fontId="92" fillId="0" borderId="0" xfId="0" applyFont="1" applyFill="1" applyAlignment="1">
      <alignment horizontal="center" vertical="center"/>
    </xf>
    <xf numFmtId="0" fontId="83" fillId="0" borderId="0" xfId="0" applyFont="1" applyFill="1" applyAlignment="1">
      <alignment horizontal="center" vertical="top"/>
    </xf>
    <xf numFmtId="0" fontId="3" fillId="2" borderId="0" xfId="0" applyFont="1" applyFill="1" applyBorder="1" applyAlignment="1">
      <alignment horizontal="center" vertical="top"/>
    </xf>
    <xf numFmtId="0" fontId="3" fillId="2" borderId="0" xfId="0" applyFont="1" applyFill="1" applyAlignment="1">
      <alignment horizontal="center"/>
    </xf>
    <xf numFmtId="0" fontId="3" fillId="2" borderId="0" xfId="0" applyFont="1" applyFill="1" applyBorder="1" applyAlignment="1">
      <alignment horizontal="center" vertical="center" wrapText="1"/>
    </xf>
    <xf numFmtId="165" fontId="92" fillId="0" borderId="1" xfId="0" applyNumberFormat="1" applyFont="1" applyFill="1" applyBorder="1" applyAlignment="1">
      <alignment horizontal="right" vertical="center"/>
    </xf>
    <xf numFmtId="165" fontId="92" fillId="0" borderId="1" xfId="3228" applyNumberFormat="1" applyFont="1" applyFill="1" applyBorder="1" applyAlignment="1">
      <alignment horizontal="right" vertical="center"/>
      <protection locked="0"/>
    </xf>
    <xf numFmtId="10" fontId="75" fillId="0" borderId="0" xfId="3228" applyNumberFormat="1" applyFont="1" applyFill="1" applyBorder="1" applyAlignment="1">
      <alignment vertical="top"/>
      <protection locked="0"/>
    </xf>
    <xf numFmtId="0" fontId="95" fillId="0" borderId="1" xfId="0" applyNumberFormat="1" applyFont="1" applyFill="1" applyBorder="1" applyAlignment="1">
      <alignment horizontal="right" vertical="center" wrapText="1"/>
    </xf>
    <xf numFmtId="0" fontId="20" fillId="0" borderId="1" xfId="0" applyNumberFormat="1" applyFont="1" applyFill="1" applyBorder="1" applyAlignment="1">
      <alignment horizontal="right" vertical="center"/>
    </xf>
    <xf numFmtId="0" fontId="90" fillId="0" borderId="26" xfId="0" applyFont="1" applyFill="1" applyBorder="1" applyAlignment="1">
      <alignment horizontal="center" vertical="center" wrapText="1"/>
    </xf>
    <xf numFmtId="0" fontId="92" fillId="0" borderId="1" xfId="3229" applyFont="1" applyFill="1" applyBorder="1" applyAlignment="1">
      <alignment horizontal="center" vertical="center" wrapText="1"/>
      <protection locked="0"/>
    </xf>
    <xf numFmtId="0" fontId="20" fillId="0" borderId="1" xfId="2768" applyNumberFormat="1" applyFont="1" applyFill="1" applyBorder="1" applyAlignment="1">
      <alignment horizontal="right" vertical="center" wrapText="1"/>
    </xf>
    <xf numFmtId="9" fontId="75" fillId="2" borderId="0" xfId="0" applyNumberFormat="1" applyFont="1" applyFill="1" applyBorder="1" applyAlignment="1">
      <alignment vertical="top"/>
    </xf>
    <xf numFmtId="165" fontId="92" fillId="0" borderId="1" xfId="0" applyNumberFormat="1" applyFont="1" applyFill="1" applyBorder="1" applyAlignment="1">
      <alignment horizontal="right" vertical="center" wrapText="1"/>
    </xf>
    <xf numFmtId="0" fontId="92" fillId="0" borderId="1" xfId="0" applyNumberFormat="1" applyFont="1" applyFill="1" applyBorder="1" applyAlignment="1">
      <alignment horizontal="right" vertical="center" indent="1"/>
    </xf>
    <xf numFmtId="0" fontId="92" fillId="0" borderId="1" xfId="3251" applyNumberFormat="1" applyFont="1" applyFill="1" applyBorder="1" applyAlignment="1">
      <alignment horizontal="right" vertical="center"/>
    </xf>
    <xf numFmtId="0" fontId="92" fillId="0" borderId="1" xfId="3226" applyNumberFormat="1" applyFont="1" applyFill="1" applyBorder="1" applyAlignment="1">
      <alignment horizontal="center" vertical="center" wrapText="1"/>
    </xf>
    <xf numFmtId="0" fontId="90" fillId="0" borderId="26" xfId="0" applyFont="1" applyFill="1" applyBorder="1" applyAlignment="1">
      <alignment horizontal="center" vertical="center" wrapText="1"/>
    </xf>
    <xf numFmtId="0" fontId="0" fillId="0" borderId="0" xfId="0" applyAlignment="1">
      <alignment horizontal="center" wrapText="1"/>
    </xf>
    <xf numFmtId="0" fontId="0" fillId="0" borderId="0" xfId="0" applyAlignment="1"/>
    <xf numFmtId="0" fontId="92" fillId="0" borderId="1" xfId="3229" applyFont="1" applyFill="1" applyBorder="1" applyAlignment="1">
      <alignment horizontal="center" vertical="center" wrapText="1"/>
      <protection locked="0"/>
    </xf>
    <xf numFmtId="0" fontId="0" fillId="0" borderId="1" xfId="0" applyBorder="1" applyAlignment="1">
      <alignment horizontal="center" vertical="center" wrapText="1"/>
    </xf>
    <xf numFmtId="0" fontId="92" fillId="0" borderId="26" xfId="0" applyFont="1" applyFill="1" applyBorder="1" applyAlignment="1">
      <alignment horizontal="center" vertical="center" wrapText="1"/>
    </xf>
    <xf numFmtId="0" fontId="92" fillId="0" borderId="26" xfId="0" applyNumberFormat="1" applyFont="1" applyFill="1" applyBorder="1" applyAlignment="1">
      <alignment horizontal="right" vertical="center"/>
    </xf>
    <xf numFmtId="0" fontId="92" fillId="0" borderId="41" xfId="0" applyFont="1" applyFill="1" applyBorder="1" applyAlignment="1">
      <alignment horizontal="center" vertical="center" wrapText="1"/>
    </xf>
    <xf numFmtId="0" fontId="92" fillId="0" borderId="42" xfId="0" applyFont="1" applyFill="1" applyBorder="1" applyAlignment="1">
      <alignment horizontal="center" vertical="center" wrapText="1"/>
    </xf>
    <xf numFmtId="0" fontId="92" fillId="0" borderId="41" xfId="0" applyNumberFormat="1" applyFont="1" applyFill="1" applyBorder="1" applyAlignment="1">
      <alignment horizontal="right" vertical="center"/>
    </xf>
    <xf numFmtId="0" fontId="92" fillId="0" borderId="42" xfId="0" applyNumberFormat="1" applyFont="1" applyFill="1" applyBorder="1" applyAlignment="1">
      <alignment horizontal="right" vertical="center"/>
    </xf>
    <xf numFmtId="0" fontId="92" fillId="0" borderId="43" xfId="0" applyNumberFormat="1" applyFont="1" applyFill="1" applyBorder="1" applyAlignment="1">
      <alignment horizontal="right" vertical="center"/>
    </xf>
    <xf numFmtId="0" fontId="92" fillId="0" borderId="44" xfId="0" applyNumberFormat="1" applyFont="1" applyFill="1" applyBorder="1" applyAlignment="1">
      <alignment horizontal="right" vertical="center"/>
    </xf>
    <xf numFmtId="0" fontId="92" fillId="0" borderId="45" xfId="0" applyNumberFormat="1" applyFont="1" applyFill="1" applyBorder="1" applyAlignment="1">
      <alignment horizontal="right" vertical="center"/>
    </xf>
    <xf numFmtId="0" fontId="90" fillId="0" borderId="46" xfId="0" applyFont="1" applyFill="1" applyBorder="1" applyAlignment="1">
      <alignment horizontal="center" vertical="center" wrapText="1"/>
    </xf>
    <xf numFmtId="0" fontId="92" fillId="0" borderId="47" xfId="0" applyFont="1" applyFill="1" applyBorder="1" applyAlignment="1">
      <alignment horizontal="center" vertical="center" wrapText="1"/>
    </xf>
    <xf numFmtId="0" fontId="92" fillId="0" borderId="47" xfId="0" applyNumberFormat="1" applyFont="1" applyFill="1" applyBorder="1" applyAlignment="1">
      <alignment horizontal="right" vertical="center"/>
    </xf>
    <xf numFmtId="0" fontId="92" fillId="0" borderId="48" xfId="0" applyNumberFormat="1" applyFont="1" applyFill="1" applyBorder="1" applyAlignment="1">
      <alignment horizontal="right" vertical="center"/>
    </xf>
    <xf numFmtId="0" fontId="92" fillId="0" borderId="50" xfId="0" applyFont="1" applyFill="1" applyBorder="1" applyAlignment="1">
      <alignment horizontal="center" vertical="center" wrapText="1"/>
    </xf>
    <xf numFmtId="0" fontId="92" fillId="0" borderId="50" xfId="0" applyNumberFormat="1" applyFont="1" applyFill="1" applyBorder="1" applyAlignment="1">
      <alignment horizontal="right" vertical="center"/>
    </xf>
    <xf numFmtId="0" fontId="92" fillId="0" borderId="51" xfId="0" applyNumberFormat="1" applyFont="1" applyFill="1" applyBorder="1" applyAlignment="1">
      <alignment horizontal="righ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90" fillId="0" borderId="49" xfId="0" applyFont="1" applyFill="1" applyBorder="1" applyAlignment="1">
      <alignment horizontal="center" vertical="center" wrapText="1"/>
    </xf>
    <xf numFmtId="0" fontId="92" fillId="0" borderId="41" xfId="0" applyFont="1" applyFill="1" applyBorder="1" applyAlignment="1">
      <alignment horizontal="right" vertical="center"/>
    </xf>
    <xf numFmtId="0" fontId="92" fillId="0" borderId="42" xfId="0" applyFont="1" applyFill="1" applyBorder="1" applyAlignment="1">
      <alignment horizontal="right" vertical="center"/>
    </xf>
    <xf numFmtId="0" fontId="92" fillId="0" borderId="43" xfId="0" applyFont="1" applyFill="1" applyBorder="1" applyAlignment="1">
      <alignment horizontal="right" vertical="center"/>
    </xf>
    <xf numFmtId="0" fontId="92" fillId="0" borderId="44" xfId="0" applyFont="1" applyFill="1" applyBorder="1" applyAlignment="1">
      <alignment horizontal="right" vertical="center"/>
    </xf>
    <xf numFmtId="0" fontId="92" fillId="0" borderId="45" xfId="0" applyFont="1" applyFill="1" applyBorder="1" applyAlignment="1">
      <alignment horizontal="right" vertical="center"/>
    </xf>
    <xf numFmtId="0" fontId="90" fillId="0" borderId="26" xfId="0" applyFont="1" applyFill="1" applyBorder="1" applyAlignment="1">
      <alignment horizontal="left" vertical="center"/>
    </xf>
    <xf numFmtId="0" fontId="93" fillId="0" borderId="26" xfId="0" applyFont="1" applyFill="1" applyBorder="1" applyAlignment="1">
      <alignment horizontal="left" vertical="center"/>
    </xf>
    <xf numFmtId="165" fontId="92" fillId="0" borderId="47" xfId="0" applyNumberFormat="1" applyFont="1" applyFill="1" applyBorder="1" applyAlignment="1">
      <alignment horizontal="right" vertical="center"/>
    </xf>
    <xf numFmtId="165" fontId="92" fillId="0" borderId="48" xfId="0" applyNumberFormat="1" applyFont="1" applyFill="1" applyBorder="1" applyAlignment="1">
      <alignment horizontal="right" vertical="center"/>
    </xf>
    <xf numFmtId="0" fontId="90" fillId="0" borderId="46" xfId="0" applyFont="1" applyFill="1" applyBorder="1" applyAlignment="1">
      <alignment horizontal="left" vertical="center" wrapText="1"/>
    </xf>
    <xf numFmtId="0" fontId="90" fillId="0" borderId="47" xfId="0" applyFont="1" applyFill="1" applyBorder="1" applyAlignment="1">
      <alignment horizontal="center" vertical="center" wrapText="1"/>
    </xf>
    <xf numFmtId="0" fontId="90" fillId="0" borderId="47" xfId="0" applyFont="1" applyFill="1" applyBorder="1" applyAlignment="1">
      <alignment horizontal="left" vertical="center"/>
    </xf>
    <xf numFmtId="0" fontId="93" fillId="0" borderId="47" xfId="0" applyFont="1" applyFill="1" applyBorder="1" applyAlignment="1">
      <alignment horizontal="left" vertical="center"/>
    </xf>
    <xf numFmtId="0" fontId="93" fillId="0" borderId="48" xfId="0" applyFont="1" applyFill="1" applyBorder="1" applyAlignment="1">
      <alignment horizontal="left" vertical="center"/>
    </xf>
    <xf numFmtId="165" fontId="92" fillId="0" borderId="42" xfId="0" applyNumberFormat="1" applyFont="1" applyFill="1" applyBorder="1" applyAlignment="1">
      <alignment horizontal="right" vertical="center"/>
    </xf>
    <xf numFmtId="165" fontId="92" fillId="0" borderId="41" xfId="0" applyNumberFormat="1" applyFont="1" applyFill="1" applyBorder="1" applyAlignment="1">
      <alignment horizontal="right" vertical="center"/>
    </xf>
    <xf numFmtId="165" fontId="94" fillId="0" borderId="43" xfId="0" applyNumberFormat="1" applyFont="1" applyFill="1" applyBorder="1" applyAlignment="1">
      <alignment horizontal="right" vertical="center"/>
    </xf>
    <xf numFmtId="165" fontId="94" fillId="0" borderId="44" xfId="0" applyNumberFormat="1" applyFont="1" applyFill="1" applyBorder="1" applyAlignment="1">
      <alignment horizontal="right" vertical="center"/>
    </xf>
    <xf numFmtId="165" fontId="92" fillId="0" borderId="45" xfId="0" applyNumberFormat="1" applyFont="1" applyFill="1" applyBorder="1" applyAlignment="1">
      <alignment horizontal="right" vertical="center"/>
    </xf>
    <xf numFmtId="0" fontId="90" fillId="0" borderId="47" xfId="0" applyFont="1" applyFill="1" applyBorder="1" applyAlignment="1">
      <alignment horizontal="center" vertical="center"/>
    </xf>
    <xf numFmtId="165" fontId="90" fillId="0" borderId="47" xfId="0" applyNumberFormat="1" applyFont="1" applyFill="1" applyBorder="1" applyAlignment="1">
      <alignment horizontal="left" vertical="center"/>
    </xf>
    <xf numFmtId="165" fontId="93" fillId="0" borderId="47" xfId="0" applyNumberFormat="1" applyFont="1" applyFill="1" applyBorder="1" applyAlignment="1">
      <alignment horizontal="left" vertical="center"/>
    </xf>
    <xf numFmtId="165" fontId="93" fillId="0" borderId="48" xfId="0" applyNumberFormat="1" applyFont="1" applyFill="1" applyBorder="1" applyAlignment="1">
      <alignment horizontal="left" vertical="center"/>
    </xf>
    <xf numFmtId="0" fontId="92" fillId="0" borderId="41" xfId="0" applyNumberFormat="1" applyFont="1" applyFill="1" applyBorder="1" applyAlignment="1">
      <alignment horizontal="center" vertical="center" wrapText="1"/>
    </xf>
    <xf numFmtId="0" fontId="92" fillId="0" borderId="42" xfId="0" applyNumberFormat="1" applyFont="1" applyFill="1" applyBorder="1" applyAlignment="1">
      <alignment horizontal="center" vertical="center" wrapText="1"/>
    </xf>
    <xf numFmtId="165" fontId="92" fillId="0" borderId="43" xfId="0" applyNumberFormat="1" applyFont="1" applyFill="1" applyBorder="1" applyAlignment="1">
      <alignment horizontal="right" vertical="center"/>
    </xf>
    <xf numFmtId="165" fontId="92" fillId="0" borderId="44" xfId="0" applyNumberFormat="1" applyFont="1" applyFill="1" applyBorder="1" applyAlignment="1">
      <alignment horizontal="right" vertical="center"/>
    </xf>
    <xf numFmtId="0" fontId="92" fillId="0" borderId="42" xfId="3229" applyFont="1" applyFill="1" applyBorder="1" applyAlignment="1">
      <alignment horizontal="center" vertical="center" wrapText="1"/>
      <protection locked="0"/>
    </xf>
    <xf numFmtId="165" fontId="92" fillId="0" borderId="41" xfId="3228" applyNumberFormat="1" applyFont="1" applyFill="1" applyBorder="1" applyAlignment="1">
      <alignment horizontal="right" vertical="center"/>
      <protection locked="0"/>
    </xf>
    <xf numFmtId="0" fontId="92" fillId="0" borderId="41" xfId="2222" applyNumberFormat="1" applyFont="1" applyFill="1" applyBorder="1" applyAlignment="1">
      <alignment horizontal="center" vertical="center" wrapText="1"/>
    </xf>
    <xf numFmtId="0" fontId="92" fillId="0" borderId="41" xfId="0" applyNumberFormat="1" applyFont="1" applyFill="1" applyBorder="1" applyAlignment="1">
      <alignment horizontal="right" vertical="center" wrapText="1"/>
    </xf>
    <xf numFmtId="0" fontId="92" fillId="0" borderId="42" xfId="0" applyNumberFormat="1" applyFont="1" applyFill="1" applyBorder="1" applyAlignment="1">
      <alignment horizontal="right" vertical="center" wrapText="1"/>
    </xf>
    <xf numFmtId="165" fontId="20" fillId="0" borderId="42" xfId="281" applyNumberFormat="1" applyFont="1" applyFill="1" applyBorder="1" applyAlignment="1">
      <alignment horizontal="right" vertical="center" wrapText="1"/>
    </xf>
    <xf numFmtId="165" fontId="20" fillId="0" borderId="45" xfId="281" applyNumberFormat="1" applyFont="1" applyFill="1" applyBorder="1" applyAlignment="1">
      <alignment horizontal="right" vertical="center" wrapText="1"/>
    </xf>
    <xf numFmtId="0" fontId="95" fillId="0" borderId="42" xfId="0" applyFont="1" applyFill="1" applyBorder="1" applyAlignment="1" applyProtection="1">
      <alignment horizontal="center" vertical="center" wrapText="1"/>
      <protection locked="0"/>
    </xf>
    <xf numFmtId="0" fontId="95" fillId="0" borderId="42" xfId="0" applyNumberFormat="1" applyFont="1" applyFill="1" applyBorder="1" applyAlignment="1">
      <alignment horizontal="right" vertical="center" wrapText="1"/>
    </xf>
    <xf numFmtId="0" fontId="20" fillId="0" borderId="41" xfId="0" applyFont="1" applyFill="1" applyBorder="1" applyAlignment="1">
      <alignment horizontal="center" vertical="center" wrapText="1"/>
    </xf>
    <xf numFmtId="0" fontId="20" fillId="0" borderId="43" xfId="2764" applyNumberFormat="1" applyFont="1" applyFill="1" applyBorder="1" applyAlignment="1">
      <alignment horizontal="right" vertical="center"/>
    </xf>
    <xf numFmtId="0" fontId="20" fillId="0" borderId="44" xfId="2764" applyNumberFormat="1" applyFont="1" applyFill="1" applyBorder="1" applyAlignment="1">
      <alignment horizontal="right" vertical="center"/>
    </xf>
    <xf numFmtId="0" fontId="20" fillId="0" borderId="45" xfId="2764" applyNumberFormat="1" applyFont="1" applyFill="1" applyBorder="1" applyAlignment="1">
      <alignment horizontal="right" vertical="center"/>
    </xf>
    <xf numFmtId="0" fontId="20" fillId="0" borderId="43" xfId="0" applyNumberFormat="1" applyFont="1" applyFill="1" applyBorder="1" applyAlignment="1">
      <alignment horizontal="right" vertical="center"/>
    </xf>
    <xf numFmtId="0" fontId="20" fillId="0" borderId="44" xfId="0" applyNumberFormat="1" applyFont="1" applyFill="1" applyBorder="1" applyAlignment="1">
      <alignment horizontal="right" vertical="center"/>
    </xf>
    <xf numFmtId="0" fontId="20" fillId="0" borderId="45" xfId="0" applyNumberFormat="1" applyFont="1" applyFill="1" applyBorder="1" applyAlignment="1">
      <alignment horizontal="right" vertical="center"/>
    </xf>
    <xf numFmtId="0" fontId="90" fillId="0" borderId="47" xfId="0" applyNumberFormat="1" applyFont="1" applyFill="1" applyBorder="1" applyAlignment="1">
      <alignment horizontal="left" vertical="center"/>
    </xf>
    <xf numFmtId="0" fontId="93" fillId="0" borderId="47" xfId="0" applyNumberFormat="1" applyFont="1" applyFill="1" applyBorder="1" applyAlignment="1">
      <alignment horizontal="left" vertical="center"/>
    </xf>
    <xf numFmtId="0" fontId="93" fillId="0" borderId="48" xfId="0" applyNumberFormat="1" applyFont="1" applyFill="1" applyBorder="1" applyAlignment="1">
      <alignment horizontal="left" vertical="center"/>
    </xf>
    <xf numFmtId="0" fontId="90" fillId="0" borderId="47" xfId="0" applyFont="1" applyFill="1" applyBorder="1" applyAlignment="1">
      <alignment horizontal="left" vertical="center" wrapText="1"/>
    </xf>
    <xf numFmtId="0" fontId="93" fillId="0" borderId="47" xfId="0" applyFont="1" applyFill="1" applyBorder="1" applyAlignment="1">
      <alignment horizontal="left" vertical="center" wrapText="1"/>
    </xf>
    <xf numFmtId="0" fontId="93" fillId="0" borderId="48" xfId="0" applyFont="1" applyFill="1" applyBorder="1" applyAlignment="1">
      <alignment horizontal="left" vertical="center" wrapText="1"/>
    </xf>
    <xf numFmtId="0" fontId="92" fillId="0" borderId="47" xfId="0" applyNumberFormat="1" applyFont="1" applyFill="1" applyBorder="1" applyAlignment="1">
      <alignment horizontal="right" vertical="center" wrapText="1"/>
    </xf>
    <xf numFmtId="0" fontId="92" fillId="0" borderId="48" xfId="0" applyNumberFormat="1" applyFont="1" applyFill="1" applyBorder="1" applyAlignment="1">
      <alignment horizontal="right" vertical="center" wrapText="1"/>
    </xf>
    <xf numFmtId="0" fontId="20" fillId="0" borderId="43" xfId="2764" applyNumberFormat="1" applyFont="1" applyFill="1" applyBorder="1" applyAlignment="1">
      <alignment horizontal="right" vertical="center" wrapText="1"/>
    </xf>
    <xf numFmtId="0" fontId="20" fillId="0" borderId="44" xfId="2768" applyNumberFormat="1" applyFont="1" applyFill="1" applyBorder="1" applyAlignment="1">
      <alignment horizontal="right" vertical="center" wrapText="1"/>
    </xf>
    <xf numFmtId="0" fontId="20" fillId="0" borderId="44" xfId="2764" applyNumberFormat="1" applyFont="1" applyFill="1" applyBorder="1" applyAlignment="1">
      <alignment horizontal="right" vertical="center" wrapText="1"/>
    </xf>
    <xf numFmtId="0" fontId="20" fillId="0" borderId="45" xfId="2768" applyNumberFormat="1" applyFont="1" applyFill="1" applyBorder="1" applyAlignment="1">
      <alignment horizontal="right" vertical="center" wrapText="1"/>
    </xf>
    <xf numFmtId="0" fontId="94" fillId="0" borderId="43" xfId="0" applyNumberFormat="1" applyFont="1" applyFill="1" applyBorder="1" applyAlignment="1">
      <alignment horizontal="right" vertical="center" wrapText="1"/>
    </xf>
    <xf numFmtId="0" fontId="94" fillId="0" borderId="44" xfId="0" applyNumberFormat="1" applyFont="1" applyFill="1" applyBorder="1" applyAlignment="1">
      <alignment horizontal="right" vertical="center" wrapText="1"/>
    </xf>
    <xf numFmtId="0" fontId="92" fillId="0" borderId="44" xfId="0" applyNumberFormat="1" applyFont="1" applyFill="1" applyBorder="1" applyAlignment="1">
      <alignment horizontal="right" vertical="center" wrapText="1"/>
    </xf>
    <xf numFmtId="0" fontId="92" fillId="0" borderId="45" xfId="0" applyNumberFormat="1" applyFont="1" applyFill="1" applyBorder="1" applyAlignment="1">
      <alignment horizontal="right" vertical="center" wrapText="1"/>
    </xf>
    <xf numFmtId="0" fontId="95" fillId="0" borderId="47" xfId="0" applyFont="1" applyFill="1" applyBorder="1" applyAlignment="1">
      <alignment horizontal="center" vertical="center" wrapText="1"/>
    </xf>
    <xf numFmtId="0" fontId="92" fillId="0" borderId="43" xfId="0" applyNumberFormat="1" applyFont="1" applyFill="1" applyBorder="1" applyAlignment="1">
      <alignment horizontal="right" vertical="center" wrapText="1"/>
    </xf>
    <xf numFmtId="0" fontId="90" fillId="0" borderId="57" xfId="0" applyFont="1" applyFill="1" applyBorder="1" applyAlignment="1">
      <alignment horizontal="left" vertical="center" wrapText="1"/>
    </xf>
    <xf numFmtId="0" fontId="92" fillId="0" borderId="52" xfId="0" applyFont="1" applyFill="1" applyBorder="1" applyAlignment="1">
      <alignment horizontal="center" vertical="center" wrapText="1"/>
    </xf>
    <xf numFmtId="0" fontId="92" fillId="0" borderId="53" xfId="0" applyFont="1" applyFill="1" applyBorder="1" applyAlignment="1">
      <alignment horizontal="center" vertical="center" wrapText="1"/>
    </xf>
    <xf numFmtId="0" fontId="94" fillId="0" borderId="43" xfId="0" applyNumberFormat="1" applyFont="1" applyFill="1" applyBorder="1" applyAlignment="1">
      <alignment horizontal="right" vertical="center"/>
    </xf>
    <xf numFmtId="0" fontId="94" fillId="0" borderId="44" xfId="0" applyNumberFormat="1" applyFont="1" applyFill="1" applyBorder="1" applyAlignment="1">
      <alignment horizontal="right" vertical="center"/>
    </xf>
    <xf numFmtId="0" fontId="90" fillId="0" borderId="57" xfId="0" applyFont="1" applyFill="1" applyBorder="1" applyAlignment="1">
      <alignment horizontal="center" vertical="center" wrapText="1"/>
    </xf>
    <xf numFmtId="0" fontId="92" fillId="0" borderId="58" xfId="0" applyFont="1" applyFill="1" applyBorder="1" applyAlignment="1">
      <alignment horizontal="center" vertical="center" wrapText="1"/>
    </xf>
    <xf numFmtId="3" fontId="92" fillId="0" borderId="1" xfId="0" applyNumberFormat="1" applyFont="1" applyFill="1" applyBorder="1" applyAlignment="1">
      <alignment horizontal="right" vertical="center"/>
    </xf>
    <xf numFmtId="3" fontId="92" fillId="0" borderId="41" xfId="0" applyNumberFormat="1" applyFont="1" applyFill="1" applyBorder="1" applyAlignment="1">
      <alignment horizontal="right" vertical="center"/>
    </xf>
    <xf numFmtId="3" fontId="92" fillId="0" borderId="42" xfId="0" applyNumberFormat="1" applyFont="1" applyFill="1" applyBorder="1" applyAlignment="1">
      <alignment horizontal="right" vertical="center"/>
    </xf>
    <xf numFmtId="0" fontId="92" fillId="0" borderId="59" xfId="0" applyFont="1" applyFill="1" applyBorder="1" applyAlignment="1">
      <alignment horizontal="center" vertical="center" wrapText="1"/>
    </xf>
    <xf numFmtId="0" fontId="92" fillId="0" borderId="59" xfId="0" applyNumberFormat="1" applyFont="1" applyFill="1" applyBorder="1" applyAlignment="1">
      <alignment horizontal="right" vertical="center"/>
    </xf>
    <xf numFmtId="0" fontId="92" fillId="0" borderId="60" xfId="0" applyNumberFormat="1" applyFont="1" applyFill="1" applyBorder="1" applyAlignment="1">
      <alignment horizontal="right" vertical="center"/>
    </xf>
    <xf numFmtId="0" fontId="92" fillId="0" borderId="62" xfId="0" applyNumberFormat="1" applyFont="1" applyFill="1" applyBorder="1" applyAlignment="1">
      <alignment horizontal="right" vertical="center"/>
    </xf>
    <xf numFmtId="0" fontId="90" fillId="0" borderId="37" xfId="0" applyFont="1" applyFill="1" applyBorder="1" applyAlignment="1">
      <alignment horizontal="left" vertical="center" wrapText="1"/>
    </xf>
    <xf numFmtId="164" fontId="92" fillId="0" borderId="43" xfId="2764" applyNumberFormat="1" applyFont="1" applyFill="1" applyBorder="1" applyAlignment="1">
      <alignment horizontal="right" vertical="center"/>
    </xf>
    <xf numFmtId="0" fontId="92" fillId="0" borderId="44" xfId="2764" applyNumberFormat="1" applyFont="1" applyFill="1" applyBorder="1" applyAlignment="1">
      <alignment horizontal="right" vertical="center"/>
    </xf>
    <xf numFmtId="0" fontId="92" fillId="0" borderId="44" xfId="2768" applyNumberFormat="1" applyFont="1" applyFill="1" applyBorder="1" applyAlignment="1">
      <alignment horizontal="right" vertical="center"/>
    </xf>
    <xf numFmtId="0" fontId="1" fillId="0" borderId="0" xfId="3267"/>
    <xf numFmtId="0" fontId="90" fillId="0" borderId="49" xfId="3267" applyFont="1" applyFill="1" applyBorder="1" applyAlignment="1">
      <alignment horizontal="left" vertical="center" wrapText="1"/>
    </xf>
    <xf numFmtId="0" fontId="90" fillId="0" borderId="50" xfId="3267" applyFont="1" applyFill="1" applyBorder="1" applyAlignment="1">
      <alignment horizontal="center" vertical="center" wrapText="1"/>
    </xf>
    <xf numFmtId="0" fontId="92" fillId="0" borderId="47" xfId="3267" applyFont="1" applyFill="1" applyBorder="1" applyAlignment="1">
      <alignment horizontal="center" vertical="center" wrapText="1"/>
    </xf>
    <xf numFmtId="0" fontId="91" fillId="0" borderId="41" xfId="3267" applyFont="1" applyFill="1" applyBorder="1" applyAlignment="1">
      <alignment horizontal="center" vertical="center" wrapText="1"/>
    </xf>
    <xf numFmtId="0" fontId="91" fillId="0" borderId="42" xfId="3267" applyFont="1" applyFill="1" applyBorder="1" applyAlignment="1">
      <alignment horizontal="center" vertical="center" wrapText="1"/>
    </xf>
    <xf numFmtId="0" fontId="92" fillId="0" borderId="1" xfId="3267" applyFont="1" applyFill="1" applyBorder="1" applyAlignment="1">
      <alignment horizontal="center" vertical="center" wrapText="1"/>
    </xf>
    <xf numFmtId="0" fontId="92" fillId="0" borderId="42" xfId="3267" applyFont="1" applyFill="1" applyBorder="1" applyAlignment="1">
      <alignment horizontal="center" vertical="center" wrapText="1"/>
    </xf>
    <xf numFmtId="0" fontId="91" fillId="0" borderId="41" xfId="3267" applyFont="1" applyBorder="1" applyAlignment="1">
      <alignment horizontal="center" vertical="center" wrapText="1"/>
    </xf>
    <xf numFmtId="0" fontId="91" fillId="0" borderId="1" xfId="3267" applyFont="1" applyBorder="1" applyAlignment="1">
      <alignment horizontal="center" vertical="center" wrapText="1"/>
    </xf>
    <xf numFmtId="0" fontId="91" fillId="0" borderId="42" xfId="3267" applyFont="1" applyBorder="1" applyAlignment="1">
      <alignment horizontal="center" vertical="center" wrapText="1"/>
    </xf>
    <xf numFmtId="0" fontId="1" fillId="0" borderId="41" xfId="3267" applyBorder="1" applyAlignment="1">
      <alignment horizontal="center" vertical="center" wrapText="1"/>
    </xf>
    <xf numFmtId="0" fontId="1" fillId="0" borderId="1" xfId="3267" applyBorder="1" applyAlignment="1">
      <alignment horizontal="center" vertical="center" wrapText="1"/>
    </xf>
    <xf numFmtId="0" fontId="1" fillId="0" borderId="42" xfId="3267" applyBorder="1" applyAlignment="1">
      <alignment horizontal="center" vertical="center" wrapText="1"/>
    </xf>
    <xf numFmtId="0" fontId="90" fillId="64" borderId="50" xfId="3267" applyFont="1" applyFill="1" applyBorder="1" applyAlignment="1">
      <alignment horizontal="left" vertical="center"/>
    </xf>
    <xf numFmtId="0" fontId="92" fillId="64" borderId="41" xfId="3267" applyNumberFormat="1" applyFont="1" applyFill="1" applyBorder="1" applyAlignment="1">
      <alignment horizontal="right" vertical="center"/>
    </xf>
    <xf numFmtId="0" fontId="92" fillId="64" borderId="42" xfId="3267" applyNumberFormat="1" applyFont="1" applyFill="1" applyBorder="1" applyAlignment="1">
      <alignment horizontal="right" vertical="center"/>
    </xf>
    <xf numFmtId="0" fontId="91" fillId="64" borderId="41" xfId="3267" applyFont="1" applyFill="1" applyBorder="1"/>
    <xf numFmtId="0" fontId="91" fillId="64" borderId="1" xfId="3267" applyFont="1" applyFill="1" applyBorder="1"/>
    <xf numFmtId="0" fontId="1" fillId="64" borderId="41" xfId="3267" applyFill="1" applyBorder="1"/>
    <xf numFmtId="0" fontId="1" fillId="64" borderId="1" xfId="3267" applyFill="1" applyBorder="1"/>
    <xf numFmtId="0" fontId="1" fillId="64" borderId="42" xfId="3267" applyFill="1" applyBorder="1"/>
    <xf numFmtId="0" fontId="92" fillId="64" borderId="47" xfId="3267" applyFont="1" applyFill="1" applyBorder="1" applyAlignment="1">
      <alignment horizontal="right" vertical="center"/>
    </xf>
    <xf numFmtId="0" fontId="90" fillId="65" borderId="50" xfId="3267" applyFont="1" applyFill="1" applyBorder="1" applyAlignment="1">
      <alignment horizontal="left" vertical="center"/>
    </xf>
    <xf numFmtId="0" fontId="1" fillId="65" borderId="41" xfId="3267" applyFill="1" applyBorder="1"/>
    <xf numFmtId="0" fontId="1" fillId="65" borderId="1" xfId="3267" applyFill="1" applyBorder="1"/>
    <xf numFmtId="0" fontId="1" fillId="65" borderId="42" xfId="3267" applyFill="1" applyBorder="1"/>
    <xf numFmtId="0" fontId="92" fillId="65" borderId="47" xfId="3267" applyNumberFormat="1" applyFont="1" applyFill="1" applyBorder="1" applyAlignment="1">
      <alignment horizontal="right" vertical="center"/>
    </xf>
    <xf numFmtId="0" fontId="92" fillId="64" borderId="47" xfId="3267" applyNumberFormat="1" applyFont="1" applyFill="1" applyBorder="1" applyAlignment="1">
      <alignment horizontal="right" vertical="center"/>
    </xf>
    <xf numFmtId="0" fontId="90" fillId="0" borderId="50" xfId="3267" applyFont="1" applyFill="1" applyBorder="1" applyAlignment="1">
      <alignment horizontal="left" vertical="center"/>
    </xf>
    <xf numFmtId="0" fontId="92" fillId="0" borderId="41" xfId="3267" applyNumberFormat="1" applyFont="1" applyFill="1" applyBorder="1" applyAlignment="1">
      <alignment horizontal="right" vertical="center"/>
    </xf>
    <xf numFmtId="0" fontId="92" fillId="0" borderId="42" xfId="3267" applyFont="1" applyFill="1" applyBorder="1" applyAlignment="1">
      <alignment horizontal="right" vertical="center"/>
    </xf>
    <xf numFmtId="2" fontId="92" fillId="0" borderId="41" xfId="3267" applyNumberFormat="1" applyFont="1" applyFill="1" applyBorder="1" applyAlignment="1">
      <alignment horizontal="right" vertical="center"/>
    </xf>
    <xf numFmtId="2" fontId="92" fillId="0" borderId="1" xfId="3267" applyNumberFormat="1" applyFont="1" applyFill="1" applyBorder="1" applyAlignment="1">
      <alignment horizontal="right" vertical="center"/>
    </xf>
    <xf numFmtId="2" fontId="92" fillId="0" borderId="42" xfId="3267" applyNumberFormat="1" applyFont="1" applyFill="1" applyBorder="1" applyAlignment="1">
      <alignment horizontal="right" vertical="center"/>
    </xf>
    <xf numFmtId="0" fontId="1" fillId="0" borderId="41" xfId="3267" applyBorder="1"/>
    <xf numFmtId="0" fontId="1" fillId="0" borderId="1" xfId="3267" applyBorder="1"/>
    <xf numFmtId="0" fontId="1" fillId="0" borderId="42" xfId="3267" applyBorder="1"/>
    <xf numFmtId="0" fontId="92" fillId="0" borderId="47" xfId="3267" applyNumberFormat="1" applyFont="1" applyFill="1" applyBorder="1" applyAlignment="1">
      <alignment horizontal="right" vertical="center"/>
    </xf>
    <xf numFmtId="0" fontId="93" fillId="0" borderId="50" xfId="3267" applyFont="1" applyFill="1" applyBorder="1" applyAlignment="1">
      <alignment horizontal="left" vertical="center"/>
    </xf>
    <xf numFmtId="0" fontId="93" fillId="0" borderId="51" xfId="3267" applyFont="1" applyFill="1" applyBorder="1" applyAlignment="1">
      <alignment horizontal="left" vertical="center"/>
    </xf>
    <xf numFmtId="0" fontId="92" fillId="0" borderId="43" xfId="3267" applyFont="1" applyFill="1" applyBorder="1" applyAlignment="1">
      <alignment horizontal="right" vertical="center"/>
    </xf>
    <xf numFmtId="0" fontId="92" fillId="0" borderId="45" xfId="3267" applyFont="1" applyFill="1" applyBorder="1" applyAlignment="1">
      <alignment horizontal="right" vertical="center"/>
    </xf>
    <xf numFmtId="2" fontId="92" fillId="0" borderId="43" xfId="3267" applyNumberFormat="1" applyFont="1" applyFill="1" applyBorder="1" applyAlignment="1">
      <alignment horizontal="right" vertical="center"/>
    </xf>
    <xf numFmtId="2" fontId="92" fillId="0" borderId="44" xfId="3267" applyNumberFormat="1" applyFont="1" applyFill="1" applyBorder="1" applyAlignment="1">
      <alignment horizontal="right" vertical="center"/>
    </xf>
    <xf numFmtId="2" fontId="92" fillId="0" borderId="45" xfId="3267" applyNumberFormat="1" applyFont="1" applyFill="1" applyBorder="1" applyAlignment="1">
      <alignment horizontal="right" vertical="center"/>
    </xf>
    <xf numFmtId="0" fontId="1" fillId="0" borderId="43" xfId="3267" applyBorder="1"/>
    <xf numFmtId="0" fontId="1" fillId="0" borderId="44" xfId="3267" applyBorder="1"/>
    <xf numFmtId="0" fontId="1" fillId="0" borderId="45" xfId="3267" applyBorder="1"/>
    <xf numFmtId="0" fontId="92" fillId="0" borderId="48" xfId="3267" applyFont="1" applyFill="1" applyBorder="1" applyAlignment="1">
      <alignment horizontal="right" vertical="center"/>
    </xf>
    <xf numFmtId="0" fontId="1" fillId="0" borderId="0" xfId="3267" applyBorder="1"/>
    <xf numFmtId="0" fontId="92" fillId="0" borderId="35" xfId="0" applyFont="1" applyFill="1" applyBorder="1" applyAlignment="1">
      <alignment horizontal="center" vertical="center" wrapText="1"/>
    </xf>
    <xf numFmtId="0" fontId="92" fillId="64" borderId="35" xfId="0" applyFont="1" applyFill="1" applyBorder="1" applyAlignment="1">
      <alignment horizontal="right" vertical="center"/>
    </xf>
    <xf numFmtId="0" fontId="92" fillId="64" borderId="1" xfId="0" applyFont="1" applyFill="1" applyBorder="1" applyAlignment="1">
      <alignment horizontal="right" vertical="center"/>
    </xf>
    <xf numFmtId="0" fontId="92" fillId="64" borderId="42" xfId="0" applyFont="1" applyFill="1" applyBorder="1" applyAlignment="1">
      <alignment horizontal="right" vertical="center"/>
    </xf>
    <xf numFmtId="0" fontId="92" fillId="64" borderId="41" xfId="0" applyNumberFormat="1" applyFont="1" applyFill="1" applyBorder="1" applyAlignment="1">
      <alignment horizontal="right" vertical="center"/>
    </xf>
    <xf numFmtId="0" fontId="92" fillId="64" borderId="1" xfId="0" applyNumberFormat="1" applyFont="1" applyFill="1" applyBorder="1" applyAlignment="1">
      <alignment horizontal="right" vertical="center"/>
    </xf>
    <xf numFmtId="0" fontId="92" fillId="64" borderId="42" xfId="0" applyNumberFormat="1" applyFont="1" applyFill="1" applyBorder="1" applyAlignment="1">
      <alignment horizontal="right" vertical="center"/>
    </xf>
    <xf numFmtId="0" fontId="92" fillId="64" borderId="50" xfId="0" applyNumberFormat="1" applyFont="1" applyFill="1" applyBorder="1" applyAlignment="1">
      <alignment horizontal="right" vertical="center"/>
    </xf>
    <xf numFmtId="0" fontId="92" fillId="64" borderId="47" xfId="0" applyNumberFormat="1" applyFont="1" applyFill="1" applyBorder="1" applyAlignment="1">
      <alignment horizontal="right" vertical="center"/>
    </xf>
    <xf numFmtId="0" fontId="0" fillId="64" borderId="41" xfId="0" applyFill="1" applyBorder="1"/>
    <xf numFmtId="0" fontId="0" fillId="64" borderId="1" xfId="0" applyFill="1" applyBorder="1"/>
    <xf numFmtId="0" fontId="0" fillId="64" borderId="42" xfId="0" applyFill="1" applyBorder="1"/>
    <xf numFmtId="0" fontId="92" fillId="65" borderId="35" xfId="0" applyNumberFormat="1" applyFont="1" applyFill="1" applyBorder="1" applyAlignment="1">
      <alignment horizontal="right" vertical="center"/>
    </xf>
    <xf numFmtId="0" fontId="92" fillId="65" borderId="1" xfId="0" applyNumberFormat="1" applyFont="1" applyFill="1" applyBorder="1" applyAlignment="1">
      <alignment horizontal="right" vertical="center"/>
    </xf>
    <xf numFmtId="0" fontId="92" fillId="65" borderId="42" xfId="0" applyNumberFormat="1" applyFont="1" applyFill="1" applyBorder="1" applyAlignment="1">
      <alignment horizontal="right" vertical="center"/>
    </xf>
    <xf numFmtId="0" fontId="92" fillId="65" borderId="41" xfId="0" applyNumberFormat="1" applyFont="1" applyFill="1" applyBorder="1" applyAlignment="1">
      <alignment horizontal="right" vertical="center"/>
    </xf>
    <xf numFmtId="0" fontId="92" fillId="65" borderId="50" xfId="0" applyNumberFormat="1" applyFont="1" applyFill="1" applyBorder="1" applyAlignment="1">
      <alignment horizontal="right" vertical="center"/>
    </xf>
    <xf numFmtId="0" fontId="92" fillId="65" borderId="47" xfId="0" applyNumberFormat="1" applyFont="1" applyFill="1" applyBorder="1" applyAlignment="1">
      <alignment horizontal="right" vertical="center"/>
    </xf>
    <xf numFmtId="0" fontId="0" fillId="65" borderId="41" xfId="0" applyFill="1" applyBorder="1"/>
    <xf numFmtId="0" fontId="0" fillId="65" borderId="1" xfId="0" applyFill="1" applyBorder="1"/>
    <xf numFmtId="0" fontId="0" fillId="65" borderId="42" xfId="0" applyFill="1" applyBorder="1"/>
    <xf numFmtId="0" fontId="92" fillId="64" borderId="35" xfId="0" applyNumberFormat="1" applyFont="1" applyFill="1" applyBorder="1" applyAlignment="1">
      <alignment horizontal="right" vertical="center"/>
    </xf>
    <xf numFmtId="0" fontId="92" fillId="0" borderId="35" xfId="0" applyNumberFormat="1" applyFont="1" applyFill="1" applyBorder="1" applyAlignment="1">
      <alignment horizontal="right" vertical="center"/>
    </xf>
    <xf numFmtId="0" fontId="92" fillId="0" borderId="66" xfId="0" applyFont="1" applyFill="1" applyBorder="1" applyAlignment="1">
      <alignment horizontal="right" vertical="center"/>
    </xf>
    <xf numFmtId="165" fontId="90" fillId="64" borderId="47" xfId="0" applyNumberFormat="1" applyFont="1" applyFill="1" applyBorder="1" applyAlignment="1">
      <alignment horizontal="left" vertical="center"/>
    </xf>
    <xf numFmtId="165" fontId="92" fillId="64" borderId="41" xfId="3226" applyNumberFormat="1" applyFont="1" applyFill="1" applyBorder="1" applyAlignment="1">
      <alignment horizontal="right" vertical="center"/>
    </xf>
    <xf numFmtId="165" fontId="92" fillId="64" borderId="1" xfId="0" applyNumberFormat="1" applyFont="1" applyFill="1" applyBorder="1" applyAlignment="1">
      <alignment horizontal="right" vertical="center"/>
    </xf>
    <xf numFmtId="165" fontId="92" fillId="64" borderId="42" xfId="0" applyNumberFormat="1" applyFont="1" applyFill="1" applyBorder="1" applyAlignment="1">
      <alignment horizontal="right" vertical="center"/>
    </xf>
    <xf numFmtId="165" fontId="92" fillId="64" borderId="47" xfId="0" applyNumberFormat="1" applyFont="1" applyFill="1" applyBorder="1" applyAlignment="1">
      <alignment horizontal="right" vertical="center"/>
    </xf>
    <xf numFmtId="165" fontId="92" fillId="64" borderId="41" xfId="0" applyNumberFormat="1" applyFont="1" applyFill="1" applyBorder="1" applyAlignment="1">
      <alignment horizontal="right" vertical="center"/>
    </xf>
    <xf numFmtId="165" fontId="20" fillId="64" borderId="42" xfId="0" applyNumberFormat="1" applyFont="1" applyFill="1" applyBorder="1" applyAlignment="1">
      <alignment horizontal="right" vertical="center"/>
    </xf>
    <xf numFmtId="165" fontId="92" fillId="64" borderId="1" xfId="3228" applyNumberFormat="1" applyFont="1" applyFill="1" applyBorder="1" applyAlignment="1">
      <alignment horizontal="right" vertical="center"/>
      <protection locked="0"/>
    </xf>
    <xf numFmtId="2" fontId="92" fillId="64" borderId="42" xfId="3228" applyNumberFormat="1" applyFont="1" applyFill="1" applyBorder="1" applyAlignment="1">
      <alignment horizontal="right" vertical="center"/>
      <protection locked="0"/>
    </xf>
    <xf numFmtId="0" fontId="90" fillId="64" borderId="47" xfId="0" applyFont="1" applyFill="1" applyBorder="1" applyAlignment="1">
      <alignment horizontal="left" vertical="center"/>
    </xf>
    <xf numFmtId="0" fontId="92" fillId="64" borderId="59" xfId="0" applyNumberFormat="1" applyFont="1" applyFill="1" applyBorder="1" applyAlignment="1">
      <alignment horizontal="right" vertical="center"/>
    </xf>
    <xf numFmtId="0" fontId="92" fillId="64" borderId="26" xfId="0" applyNumberFormat="1" applyFont="1" applyFill="1" applyBorder="1" applyAlignment="1">
      <alignment horizontal="right" vertical="center"/>
    </xf>
    <xf numFmtId="0" fontId="92" fillId="64" borderId="42" xfId="0" applyNumberFormat="1" applyFont="1" applyFill="1" applyBorder="1" applyAlignment="1">
      <alignment horizontal="right" vertical="center" wrapText="1"/>
    </xf>
    <xf numFmtId="0" fontId="92" fillId="64" borderId="1" xfId="0" applyNumberFormat="1" applyFont="1" applyFill="1" applyBorder="1" applyAlignment="1">
      <alignment horizontal="right" vertical="center" wrapText="1"/>
    </xf>
    <xf numFmtId="0" fontId="92" fillId="64" borderId="26" xfId="0" applyNumberFormat="1" applyFont="1" applyFill="1" applyBorder="1" applyAlignment="1">
      <alignment horizontal="right" vertical="center" wrapText="1"/>
    </xf>
    <xf numFmtId="0" fontId="90" fillId="65" borderId="47" xfId="0" applyFont="1" applyFill="1" applyBorder="1" applyAlignment="1">
      <alignment horizontal="left" vertical="center"/>
    </xf>
    <xf numFmtId="0" fontId="92" fillId="65" borderId="59" xfId="0" applyNumberFormat="1" applyFont="1" applyFill="1" applyBorder="1" applyAlignment="1">
      <alignment horizontal="right" vertical="center"/>
    </xf>
    <xf numFmtId="0" fontId="92" fillId="65" borderId="26" xfId="0" applyNumberFormat="1" applyFont="1" applyFill="1" applyBorder="1" applyAlignment="1">
      <alignment horizontal="right" vertical="center"/>
    </xf>
    <xf numFmtId="3" fontId="92" fillId="65" borderId="41" xfId="0" applyNumberFormat="1" applyFont="1" applyFill="1" applyBorder="1" applyAlignment="1">
      <alignment horizontal="right" vertical="center"/>
    </xf>
    <xf numFmtId="165" fontId="92" fillId="65" borderId="1" xfId="0" applyNumberFormat="1" applyFont="1" applyFill="1" applyBorder="1" applyAlignment="1">
      <alignment horizontal="right" vertical="center"/>
    </xf>
    <xf numFmtId="3" fontId="92" fillId="65" borderId="1" xfId="0" applyNumberFormat="1" applyFont="1" applyFill="1" applyBorder="1" applyAlignment="1">
      <alignment horizontal="right" vertical="center"/>
    </xf>
    <xf numFmtId="3" fontId="92" fillId="65" borderId="42" xfId="0" applyNumberFormat="1" applyFont="1" applyFill="1" applyBorder="1" applyAlignment="1">
      <alignment horizontal="right" vertical="center"/>
    </xf>
    <xf numFmtId="165" fontId="92" fillId="65" borderId="41" xfId="0" applyNumberFormat="1" applyFont="1" applyFill="1" applyBorder="1" applyAlignment="1">
      <alignment horizontal="right" vertical="center"/>
    </xf>
    <xf numFmtId="0" fontId="90" fillId="65" borderId="47" xfId="0" applyFont="1" applyFill="1" applyBorder="1" applyAlignment="1">
      <alignment horizontal="left" vertical="center" wrapText="1"/>
    </xf>
    <xf numFmtId="0" fontId="92" fillId="65" borderId="47" xfId="0" applyNumberFormat="1" applyFont="1" applyFill="1" applyBorder="1" applyAlignment="1">
      <alignment horizontal="right" vertical="center" wrapText="1"/>
    </xf>
    <xf numFmtId="0" fontId="92" fillId="65" borderId="41" xfId="0" applyNumberFormat="1" applyFont="1" applyFill="1" applyBorder="1" applyAlignment="1">
      <alignment horizontal="right" vertical="center" wrapText="1"/>
    </xf>
    <xf numFmtId="0" fontId="92" fillId="65" borderId="1" xfId="0" applyNumberFormat="1" applyFont="1" applyFill="1" applyBorder="1" applyAlignment="1">
      <alignment horizontal="right" vertical="center" wrapText="1"/>
    </xf>
    <xf numFmtId="0" fontId="92" fillId="65" borderId="42" xfId="0" applyNumberFormat="1" applyFont="1" applyFill="1" applyBorder="1" applyAlignment="1">
      <alignment horizontal="right" vertical="center" wrapText="1"/>
    </xf>
    <xf numFmtId="0" fontId="92" fillId="65" borderId="41" xfId="0" applyNumberFormat="1" applyFont="1" applyFill="1" applyBorder="1" applyAlignment="1" applyProtection="1">
      <alignment horizontal="right" vertical="center" wrapText="1"/>
      <protection locked="0"/>
    </xf>
    <xf numFmtId="0" fontId="90" fillId="65" borderId="47" xfId="0" applyNumberFormat="1" applyFont="1" applyFill="1" applyBorder="1" applyAlignment="1">
      <alignment horizontal="left" vertical="center"/>
    </xf>
    <xf numFmtId="0" fontId="92" fillId="65" borderId="41" xfId="0" applyFont="1" applyFill="1" applyBorder="1" applyAlignment="1">
      <alignment horizontal="right" vertical="center"/>
    </xf>
    <xf numFmtId="0" fontId="92" fillId="65" borderId="1" xfId="0" applyFont="1" applyFill="1" applyBorder="1" applyAlignment="1">
      <alignment horizontal="right" vertical="center"/>
    </xf>
    <xf numFmtId="0" fontId="92" fillId="65" borderId="42" xfId="0" applyFont="1" applyFill="1" applyBorder="1" applyAlignment="1">
      <alignment horizontal="right" vertical="center"/>
    </xf>
    <xf numFmtId="0" fontId="20" fillId="65" borderId="41" xfId="0" applyNumberFormat="1" applyFont="1" applyFill="1" applyBorder="1" applyAlignment="1">
      <alignment horizontal="right" vertical="center" wrapText="1"/>
    </xf>
    <xf numFmtId="0" fontId="20" fillId="65" borderId="1" xfId="0" applyNumberFormat="1" applyFont="1" applyFill="1" applyBorder="1" applyAlignment="1">
      <alignment horizontal="right" vertical="center" wrapText="1"/>
    </xf>
    <xf numFmtId="0" fontId="20" fillId="65" borderId="42" xfId="0" applyNumberFormat="1" applyFont="1" applyFill="1" applyBorder="1" applyAlignment="1">
      <alignment horizontal="right" vertical="center" wrapText="1"/>
    </xf>
    <xf numFmtId="165" fontId="20" fillId="65" borderId="42" xfId="281" applyNumberFormat="1" applyFont="1" applyFill="1" applyBorder="1" applyAlignment="1">
      <alignment horizontal="right" vertical="center" wrapText="1"/>
    </xf>
    <xf numFmtId="165" fontId="92" fillId="65" borderId="42" xfId="0" applyNumberFormat="1" applyFont="1" applyFill="1" applyBorder="1" applyAlignment="1">
      <alignment horizontal="right" vertical="center"/>
    </xf>
    <xf numFmtId="165" fontId="90" fillId="65" borderId="47" xfId="0" applyNumberFormat="1" applyFont="1" applyFill="1" applyBorder="1" applyAlignment="1">
      <alignment horizontal="left" vertical="center"/>
    </xf>
    <xf numFmtId="165" fontId="92" fillId="65" borderId="47" xfId="0" applyNumberFormat="1" applyFont="1" applyFill="1" applyBorder="1" applyAlignment="1">
      <alignment horizontal="right" vertical="center"/>
    </xf>
    <xf numFmtId="165" fontId="78" fillId="65" borderId="42" xfId="0" applyNumberFormat="1" applyFont="1" applyFill="1" applyBorder="1" applyAlignment="1">
      <alignment horizontal="right" vertical="center"/>
    </xf>
    <xf numFmtId="1" fontId="20" fillId="64" borderId="41" xfId="257" applyNumberFormat="1" applyFont="1" applyFill="1" applyBorder="1" applyAlignment="1">
      <alignment horizontal="right" vertical="center"/>
    </xf>
    <xf numFmtId="0" fontId="20" fillId="64" borderId="1" xfId="257" applyFont="1" applyFill="1" applyBorder="1" applyAlignment="1">
      <alignment horizontal="right" vertical="center"/>
    </xf>
    <xf numFmtId="165" fontId="20" fillId="64" borderId="41" xfId="0" applyNumberFormat="1" applyFont="1" applyFill="1" applyBorder="1" applyAlignment="1">
      <alignment horizontal="right" vertical="center" wrapText="1"/>
    </xf>
    <xf numFmtId="165" fontId="20" fillId="64" borderId="1" xfId="0" applyNumberFormat="1" applyFont="1" applyFill="1" applyBorder="1" applyAlignment="1">
      <alignment horizontal="right" vertical="center" wrapText="1"/>
    </xf>
    <xf numFmtId="165" fontId="20" fillId="64" borderId="42" xfId="0" applyNumberFormat="1" applyFont="1" applyFill="1" applyBorder="1" applyAlignment="1">
      <alignment horizontal="right" vertical="center" wrapText="1"/>
    </xf>
    <xf numFmtId="0" fontId="92" fillId="64" borderId="1" xfId="0" applyFont="1" applyFill="1" applyBorder="1" applyAlignment="1" applyProtection="1">
      <alignment horizontal="right" vertical="center"/>
      <protection locked="0"/>
    </xf>
    <xf numFmtId="165" fontId="20" fillId="64" borderId="42" xfId="281" applyNumberFormat="1" applyFont="1" applyFill="1" applyBorder="1" applyAlignment="1">
      <alignment horizontal="right" vertical="center" wrapText="1"/>
    </xf>
    <xf numFmtId="0" fontId="20" fillId="64" borderId="41" xfId="0" applyNumberFormat="1" applyFont="1" applyFill="1" applyBorder="1" applyAlignment="1">
      <alignment horizontal="right" vertical="center" wrapText="1"/>
    </xf>
    <xf numFmtId="0" fontId="20" fillId="64" borderId="1" xfId="0" applyNumberFormat="1" applyFont="1" applyFill="1" applyBorder="1" applyAlignment="1">
      <alignment horizontal="right" vertical="center" wrapText="1"/>
    </xf>
    <xf numFmtId="0" fontId="20" fillId="64" borderId="41" xfId="3228" applyNumberFormat="1" applyFont="1" applyFill="1" applyBorder="1" applyAlignment="1">
      <alignment horizontal="right" vertical="center"/>
      <protection locked="0"/>
    </xf>
    <xf numFmtId="0" fontId="20" fillId="64" borderId="1" xfId="3228" applyNumberFormat="1" applyFont="1" applyFill="1" applyBorder="1" applyAlignment="1">
      <alignment horizontal="right" vertical="center"/>
      <protection locked="0"/>
    </xf>
    <xf numFmtId="0" fontId="20" fillId="64" borderId="42" xfId="3228" applyNumberFormat="1" applyFont="1" applyFill="1" applyBorder="1" applyAlignment="1">
      <alignment horizontal="right" vertical="center"/>
      <protection locked="0"/>
    </xf>
    <xf numFmtId="0" fontId="90" fillId="64" borderId="47" xfId="0" applyNumberFormat="1" applyFont="1" applyFill="1" applyBorder="1" applyAlignment="1">
      <alignment horizontal="left" vertical="center"/>
    </xf>
    <xf numFmtId="0" fontId="90" fillId="64" borderId="47" xfId="0" applyFont="1" applyFill="1" applyBorder="1" applyAlignment="1">
      <alignment horizontal="left" vertical="center" wrapText="1"/>
    </xf>
    <xf numFmtId="0" fontId="92" fillId="64" borderId="47" xfId="0" applyNumberFormat="1" applyFont="1" applyFill="1" applyBorder="1" applyAlignment="1">
      <alignment horizontal="right" vertical="center" wrapText="1"/>
    </xf>
    <xf numFmtId="0" fontId="92" fillId="64" borderId="41" xfId="0" applyNumberFormat="1" applyFont="1" applyFill="1" applyBorder="1" applyAlignment="1">
      <alignment horizontal="right" vertical="center" wrapText="1"/>
    </xf>
    <xf numFmtId="0" fontId="92" fillId="64" borderId="41" xfId="0" applyNumberFormat="1" applyFont="1" applyFill="1" applyBorder="1" applyAlignment="1" applyProtection="1">
      <alignment horizontal="right" vertical="center" wrapText="1"/>
      <protection locked="0"/>
    </xf>
    <xf numFmtId="3" fontId="92" fillId="64" borderId="41" xfId="0" applyNumberFormat="1" applyFont="1" applyFill="1" applyBorder="1" applyAlignment="1">
      <alignment horizontal="right" vertical="center"/>
    </xf>
    <xf numFmtId="3" fontId="92" fillId="64" borderId="1" xfId="0" applyNumberFormat="1" applyFont="1" applyFill="1" applyBorder="1" applyAlignment="1">
      <alignment horizontal="right" vertical="center"/>
    </xf>
    <xf numFmtId="3" fontId="92" fillId="64" borderId="42" xfId="0" applyNumberFormat="1" applyFont="1" applyFill="1" applyBorder="1" applyAlignment="1">
      <alignment horizontal="right" vertical="center"/>
    </xf>
    <xf numFmtId="0" fontId="20" fillId="64" borderId="31" xfId="0" applyNumberFormat="1" applyFont="1" applyFill="1" applyBorder="1" applyAlignment="1">
      <alignment horizontal="right" vertical="center" wrapText="1"/>
    </xf>
    <xf numFmtId="0" fontId="20" fillId="64" borderId="58" xfId="0" applyNumberFormat="1" applyFont="1" applyFill="1" applyBorder="1" applyAlignment="1">
      <alignment horizontal="right" vertical="center" wrapText="1"/>
    </xf>
    <xf numFmtId="0" fontId="92" fillId="64" borderId="41" xfId="3250" applyNumberFormat="1" applyFont="1" applyFill="1" applyBorder="1" applyAlignment="1" applyProtection="1">
      <alignment horizontal="right" vertical="center"/>
      <protection locked="0"/>
    </xf>
    <xf numFmtId="0" fontId="92" fillId="64" borderId="1" xfId="3250" applyNumberFormat="1" applyFont="1" applyFill="1" applyBorder="1" applyAlignment="1" applyProtection="1">
      <alignment horizontal="right" vertical="center"/>
      <protection locked="0"/>
    </xf>
    <xf numFmtId="0" fontId="92" fillId="64" borderId="42" xfId="3250" applyNumberFormat="1" applyFont="1" applyFill="1" applyBorder="1" applyAlignment="1" applyProtection="1">
      <alignment horizontal="right" vertical="center"/>
      <protection locked="0"/>
    </xf>
    <xf numFmtId="0" fontId="90" fillId="64" borderId="26" xfId="0" applyFont="1" applyFill="1" applyBorder="1" applyAlignment="1">
      <alignment horizontal="left" vertical="center"/>
    </xf>
    <xf numFmtId="0" fontId="92" fillId="64" borderId="41" xfId="0" applyFont="1" applyFill="1" applyBorder="1" applyAlignment="1">
      <alignment horizontal="right" vertical="center"/>
    </xf>
    <xf numFmtId="0" fontId="92" fillId="64" borderId="1" xfId="0" applyFont="1" applyFill="1" applyBorder="1" applyAlignment="1">
      <alignment horizontal="right" vertical="center" wrapText="1"/>
    </xf>
    <xf numFmtId="0" fontId="90" fillId="64" borderId="1" xfId="0" applyFont="1" applyFill="1" applyBorder="1" applyAlignment="1">
      <alignment horizontal="left" vertical="center"/>
    </xf>
    <xf numFmtId="0" fontId="92" fillId="64" borderId="1" xfId="0" applyNumberFormat="1" applyFont="1" applyFill="1" applyBorder="1" applyAlignment="1">
      <alignment horizontal="right" vertical="center" indent="1"/>
    </xf>
    <xf numFmtId="0" fontId="92" fillId="64" borderId="1" xfId="0" applyFont="1" applyFill="1" applyBorder="1" applyAlignment="1">
      <alignment horizontal="center" vertical="center"/>
    </xf>
    <xf numFmtId="0" fontId="92" fillId="64" borderId="1" xfId="0" applyNumberFormat="1" applyFont="1" applyFill="1" applyBorder="1" applyAlignment="1">
      <alignment horizontal="center" vertical="center"/>
    </xf>
    <xf numFmtId="0" fontId="92" fillId="64" borderId="1" xfId="3228" applyNumberFormat="1" applyFont="1" applyFill="1" applyBorder="1" applyAlignment="1">
      <alignment horizontal="center" vertical="center"/>
      <protection locked="0"/>
    </xf>
    <xf numFmtId="0" fontId="92" fillId="64" borderId="1" xfId="3226" applyNumberFormat="1" applyFont="1" applyFill="1" applyBorder="1" applyAlignment="1">
      <alignment horizontal="center" vertical="center" wrapText="1"/>
    </xf>
    <xf numFmtId="3" fontId="92" fillId="64" borderId="1" xfId="0" applyNumberFormat="1" applyFont="1" applyFill="1" applyBorder="1" applyAlignment="1">
      <alignment horizontal="center" vertical="center" wrapText="1"/>
    </xf>
    <xf numFmtId="8" fontId="92" fillId="64" borderId="1" xfId="0" applyNumberFormat="1" applyFont="1" applyFill="1" applyBorder="1" applyAlignment="1">
      <alignment horizontal="right" vertical="center"/>
    </xf>
    <xf numFmtId="0" fontId="90" fillId="65" borderId="1" xfId="0" applyFont="1" applyFill="1" applyBorder="1" applyAlignment="1">
      <alignment horizontal="left" vertical="center"/>
    </xf>
    <xf numFmtId="8" fontId="92" fillId="65" borderId="1" xfId="0" applyNumberFormat="1" applyFont="1" applyFill="1" applyBorder="1" applyAlignment="1">
      <alignment horizontal="right" vertical="center"/>
    </xf>
    <xf numFmtId="0" fontId="92" fillId="65" borderId="1" xfId="0" applyFont="1" applyFill="1" applyBorder="1" applyAlignment="1">
      <alignment horizontal="center" vertical="center"/>
    </xf>
    <xf numFmtId="0" fontId="92" fillId="65" borderId="1" xfId="0" applyNumberFormat="1" applyFont="1" applyFill="1" applyBorder="1" applyAlignment="1">
      <alignment horizontal="center" vertical="center"/>
    </xf>
    <xf numFmtId="0" fontId="92" fillId="65" borderId="1" xfId="3226" applyNumberFormat="1" applyFont="1" applyFill="1" applyBorder="1" applyAlignment="1">
      <alignment horizontal="center" vertical="center" wrapText="1"/>
    </xf>
    <xf numFmtId="3" fontId="92" fillId="65" borderId="1" xfId="0" applyNumberFormat="1" applyFont="1" applyFill="1" applyBorder="1" applyAlignment="1">
      <alignment horizontal="center" vertical="center" wrapText="1"/>
    </xf>
    <xf numFmtId="0" fontId="92" fillId="65" borderId="1" xfId="0" applyNumberFormat="1" applyFont="1" applyFill="1" applyBorder="1" applyAlignment="1">
      <alignment horizontal="right" vertical="center" indent="1"/>
    </xf>
    <xf numFmtId="0" fontId="92" fillId="65" borderId="1" xfId="0" applyFont="1" applyFill="1" applyBorder="1" applyAlignment="1">
      <alignment horizontal="right" vertical="center" wrapText="1"/>
    </xf>
    <xf numFmtId="0" fontId="90" fillId="65" borderId="26" xfId="0" applyFont="1" applyFill="1" applyBorder="1" applyAlignment="1">
      <alignment horizontal="left" vertical="center"/>
    </xf>
    <xf numFmtId="0" fontId="1" fillId="2" borderId="41" xfId="3267" applyFill="1" applyBorder="1"/>
    <xf numFmtId="0" fontId="1" fillId="2" borderId="1" xfId="3267" applyFill="1" applyBorder="1"/>
    <xf numFmtId="0" fontId="1" fillId="2" borderId="42" xfId="3267" applyFill="1" applyBorder="1"/>
    <xf numFmtId="0" fontId="1" fillId="2" borderId="43" xfId="3267" applyFill="1" applyBorder="1"/>
    <xf numFmtId="0" fontId="1" fillId="2" borderId="44" xfId="3267" applyFill="1" applyBorder="1"/>
    <xf numFmtId="0" fontId="1" fillId="2" borderId="45" xfId="3267" applyFill="1" applyBorder="1"/>
    <xf numFmtId="0" fontId="1" fillId="0" borderId="38" xfId="3267" applyBorder="1" applyAlignment="1">
      <alignment horizontal="center" vertical="center" wrapText="1"/>
    </xf>
    <xf numFmtId="0" fontId="1" fillId="0" borderId="39" xfId="3267" applyBorder="1" applyAlignment="1">
      <alignment horizontal="center" vertical="center" wrapText="1"/>
    </xf>
    <xf numFmtId="0" fontId="1" fillId="0" borderId="40" xfId="3267" applyBorder="1" applyAlignment="1">
      <alignment horizontal="center" vertical="center" wrapText="1"/>
    </xf>
    <xf numFmtId="0" fontId="1" fillId="2" borderId="0" xfId="3267" applyFill="1" applyBorder="1"/>
    <xf numFmtId="0" fontId="92" fillId="64" borderId="42" xfId="0" applyFont="1" applyFill="1" applyBorder="1" applyAlignment="1">
      <alignment horizontal="right" vertical="center" wrapText="1"/>
    </xf>
    <xf numFmtId="0" fontId="92" fillId="65" borderId="42" xfId="0" applyFont="1" applyFill="1" applyBorder="1" applyAlignment="1">
      <alignment horizontal="right" vertical="center" wrapText="1"/>
    </xf>
    <xf numFmtId="0" fontId="92" fillId="0" borderId="42" xfId="0" applyFont="1" applyFill="1" applyBorder="1" applyAlignment="1">
      <alignment horizontal="right" vertical="center" wrapText="1"/>
    </xf>
    <xf numFmtId="0" fontId="92" fillId="0" borderId="43" xfId="0" applyFont="1" applyFill="1" applyBorder="1" applyAlignment="1">
      <alignment horizontal="right" vertical="center" wrapText="1"/>
    </xf>
    <xf numFmtId="0" fontId="92" fillId="0" borderId="44" xfId="0" applyFont="1" applyFill="1" applyBorder="1" applyAlignment="1">
      <alignment horizontal="right" vertical="center" wrapText="1"/>
    </xf>
    <xf numFmtId="0" fontId="92" fillId="0" borderId="45" xfId="0" applyFont="1" applyFill="1" applyBorder="1" applyAlignment="1">
      <alignment horizontal="right" vertical="center" wrapText="1"/>
    </xf>
    <xf numFmtId="0" fontId="92" fillId="64" borderId="41" xfId="0" applyFont="1" applyFill="1" applyBorder="1" applyAlignment="1">
      <alignment horizontal="right" vertical="center" wrapText="1"/>
    </xf>
    <xf numFmtId="0" fontId="92" fillId="65" borderId="41" xfId="0" applyFont="1" applyFill="1" applyBorder="1" applyAlignment="1">
      <alignment horizontal="right" vertical="center" wrapText="1"/>
    </xf>
    <xf numFmtId="0" fontId="92" fillId="0" borderId="41" xfId="0" applyFont="1" applyFill="1" applyBorder="1" applyAlignment="1">
      <alignment horizontal="right" vertical="center" wrapText="1"/>
    </xf>
    <xf numFmtId="165" fontId="92" fillId="0" borderId="41" xfId="0" applyNumberFormat="1" applyFont="1" applyFill="1" applyBorder="1" applyAlignment="1">
      <alignment horizontal="right" vertical="center" wrapText="1"/>
    </xf>
    <xf numFmtId="165" fontId="92" fillId="0" borderId="42" xfId="0" applyNumberFormat="1" applyFont="1" applyFill="1" applyBorder="1" applyAlignment="1">
      <alignment horizontal="right" vertical="center" wrapText="1"/>
    </xf>
    <xf numFmtId="173" fontId="92" fillId="0" borderId="42" xfId="3225" applyNumberFormat="1" applyFont="1" applyFill="1" applyBorder="1" applyAlignment="1">
      <alignment horizontal="right" vertical="center" wrapText="1"/>
    </xf>
    <xf numFmtId="0" fontId="90" fillId="0" borderId="37" xfId="0" applyFont="1" applyFill="1" applyBorder="1" applyAlignment="1">
      <alignment horizontal="center" vertical="center" wrapText="1"/>
    </xf>
    <xf numFmtId="0" fontId="90" fillId="2" borderId="0" xfId="0" applyFont="1" applyFill="1" applyAlignment="1">
      <alignment horizontal="center" vertical="top"/>
    </xf>
    <xf numFmtId="0" fontId="92" fillId="2" borderId="0" xfId="0" applyFont="1" applyFill="1" applyAlignment="1">
      <alignment horizontal="center" vertical="top"/>
    </xf>
    <xf numFmtId="0" fontId="92" fillId="2" borderId="0" xfId="0" applyFont="1" applyFill="1" applyAlignment="1">
      <alignment vertical="top"/>
    </xf>
    <xf numFmtId="164" fontId="91" fillId="0" borderId="0" xfId="3226" applyNumberFormat="1" applyFont="1" applyAlignment="1">
      <alignment horizontal="center"/>
    </xf>
    <xf numFmtId="0" fontId="83" fillId="0" borderId="46" xfId="0" applyFont="1" applyFill="1" applyBorder="1" applyAlignment="1">
      <alignment horizontal="left" vertical="center" wrapText="1"/>
    </xf>
    <xf numFmtId="0" fontId="92" fillId="64" borderId="42" xfId="281" applyNumberFormat="1" applyFont="1" applyFill="1" applyBorder="1" applyAlignment="1">
      <alignment horizontal="right" vertical="center" wrapText="1"/>
    </xf>
    <xf numFmtId="0" fontId="92" fillId="64" borderId="41" xfId="0" applyNumberFormat="1" applyFont="1" applyFill="1" applyBorder="1" applyAlignment="1">
      <alignment horizontal="right" vertical="center" indent="1"/>
    </xf>
    <xf numFmtId="165" fontId="92" fillId="64" borderId="42" xfId="3228" applyNumberFormat="1" applyFont="1" applyFill="1" applyBorder="1" applyAlignment="1">
      <alignment horizontal="right" vertical="center"/>
      <protection locked="0"/>
    </xf>
    <xf numFmtId="0" fontId="92" fillId="65" borderId="41" xfId="0" applyNumberFormat="1" applyFont="1" applyFill="1" applyBorder="1" applyAlignment="1">
      <alignment horizontal="right" vertical="center" indent="1"/>
    </xf>
    <xf numFmtId="0" fontId="92" fillId="0" borderId="41" xfId="0" applyNumberFormat="1" applyFont="1" applyFill="1" applyBorder="1" applyAlignment="1">
      <alignment horizontal="right" vertical="center" indent="1"/>
    </xf>
    <xf numFmtId="0" fontId="92" fillId="0" borderId="43" xfId="0" applyNumberFormat="1" applyFont="1" applyFill="1" applyBorder="1" applyAlignment="1">
      <alignment horizontal="right" vertical="center" indent="1"/>
    </xf>
    <xf numFmtId="0" fontId="92" fillId="0" borderId="44" xfId="0" applyNumberFormat="1" applyFont="1" applyFill="1" applyBorder="1" applyAlignment="1">
      <alignment horizontal="right" vertical="center" indent="1"/>
    </xf>
    <xf numFmtId="0" fontId="92" fillId="64" borderId="47" xfId="0" applyFont="1" applyFill="1" applyBorder="1" applyAlignment="1">
      <alignment horizontal="center" vertical="center"/>
    </xf>
    <xf numFmtId="0" fontId="92" fillId="65" borderId="47" xfId="0" applyFont="1" applyFill="1" applyBorder="1" applyAlignment="1">
      <alignment horizontal="center" vertical="center"/>
    </xf>
    <xf numFmtId="0" fontId="92" fillId="0" borderId="47" xfId="0" applyFont="1" applyFill="1" applyBorder="1" applyAlignment="1">
      <alignment horizontal="center" vertical="center"/>
    </xf>
    <xf numFmtId="0" fontId="92" fillId="0" borderId="48" xfId="0" applyFont="1" applyFill="1" applyBorder="1" applyAlignment="1">
      <alignment horizontal="center" vertical="center"/>
    </xf>
    <xf numFmtId="0" fontId="92" fillId="0" borderId="43" xfId="0" applyFont="1" applyFill="1" applyBorder="1" applyAlignment="1">
      <alignment horizontal="center" vertical="center"/>
    </xf>
    <xf numFmtId="0" fontId="92" fillId="0" borderId="44" xfId="0" applyFont="1" applyFill="1" applyBorder="1" applyAlignment="1">
      <alignment horizontal="center" vertical="center"/>
    </xf>
    <xf numFmtId="0" fontId="92" fillId="0" borderId="45" xfId="0" applyFont="1" applyFill="1" applyBorder="1" applyAlignment="1">
      <alignment horizontal="center" vertical="center"/>
    </xf>
    <xf numFmtId="0" fontId="92" fillId="64" borderId="41" xfId="0" applyFont="1" applyFill="1" applyBorder="1" applyAlignment="1">
      <alignment horizontal="center" vertical="center"/>
    </xf>
    <xf numFmtId="2" fontId="92" fillId="64" borderId="42" xfId="281" applyNumberFormat="1" applyFont="1" applyFill="1" applyBorder="1" applyAlignment="1">
      <alignment horizontal="center" vertical="center" wrapText="1"/>
    </xf>
    <xf numFmtId="0" fontId="92" fillId="65" borderId="41" xfId="0" applyFont="1" applyFill="1" applyBorder="1" applyAlignment="1">
      <alignment horizontal="center" vertical="center"/>
    </xf>
    <xf numFmtId="0" fontId="92" fillId="65" borderId="42" xfId="0" applyFont="1" applyFill="1" applyBorder="1" applyAlignment="1">
      <alignment horizontal="center" vertical="center"/>
    </xf>
    <xf numFmtId="0" fontId="92" fillId="0" borderId="41" xfId="0" applyFont="1" applyFill="1" applyBorder="1" applyAlignment="1">
      <alignment horizontal="center" vertical="center"/>
    </xf>
    <xf numFmtId="0" fontId="92" fillId="0" borderId="42" xfId="0" applyFont="1" applyFill="1" applyBorder="1" applyAlignment="1">
      <alignment horizontal="center" vertical="center"/>
    </xf>
    <xf numFmtId="3" fontId="92" fillId="0" borderId="41" xfId="0" applyNumberFormat="1" applyFont="1" applyFill="1" applyBorder="1" applyAlignment="1">
      <alignment horizontal="center" vertical="center"/>
    </xf>
    <xf numFmtId="3" fontId="92" fillId="0" borderId="44" xfId="0" applyNumberFormat="1" applyFont="1" applyFill="1" applyBorder="1" applyAlignment="1">
      <alignment horizontal="center" vertical="center" wrapText="1"/>
    </xf>
    <xf numFmtId="0" fontId="92" fillId="64" borderId="41" xfId="0" applyNumberFormat="1" applyFont="1" applyFill="1" applyBorder="1" applyAlignment="1">
      <alignment horizontal="center" vertical="center"/>
    </xf>
    <xf numFmtId="0" fontId="92" fillId="64" borderId="42" xfId="0" applyFont="1" applyFill="1" applyBorder="1" applyAlignment="1">
      <alignment horizontal="center" vertical="center"/>
    </xf>
    <xf numFmtId="0" fontId="92" fillId="65" borderId="41" xfId="0" applyNumberFormat="1" applyFont="1" applyFill="1" applyBorder="1" applyAlignment="1">
      <alignment horizontal="center" vertical="center"/>
    </xf>
    <xf numFmtId="0" fontId="92" fillId="0" borderId="41" xfId="0" applyNumberFormat="1" applyFont="1" applyFill="1" applyBorder="1" applyAlignment="1">
      <alignment horizontal="center" vertical="center"/>
    </xf>
    <xf numFmtId="3" fontId="92" fillId="0" borderId="42" xfId="0" applyNumberFormat="1" applyFont="1" applyFill="1" applyBorder="1" applyAlignment="1">
      <alignment horizontal="center" vertical="center"/>
    </xf>
    <xf numFmtId="0" fontId="92" fillId="0" borderId="41" xfId="3229" applyFont="1" applyFill="1" applyBorder="1" applyAlignment="1">
      <alignment horizontal="center" vertical="center" wrapText="1"/>
      <protection locked="0"/>
    </xf>
    <xf numFmtId="0" fontId="92" fillId="0" borderId="42" xfId="3257" applyFont="1" applyFill="1" applyBorder="1" applyAlignment="1">
      <alignment horizontal="center" vertical="center" wrapText="1"/>
      <protection locked="0"/>
    </xf>
    <xf numFmtId="0" fontId="92" fillId="64" borderId="41" xfId="3228" applyNumberFormat="1" applyFont="1" applyFill="1" applyBorder="1" applyAlignment="1">
      <alignment horizontal="center" vertical="center"/>
      <protection locked="0"/>
    </xf>
    <xf numFmtId="0" fontId="92" fillId="64" borderId="42" xfId="3228" applyNumberFormat="1" applyFont="1" applyFill="1" applyBorder="1" applyAlignment="1">
      <alignment horizontal="center" vertical="center"/>
      <protection locked="0"/>
    </xf>
    <xf numFmtId="3" fontId="92" fillId="64" borderId="42" xfId="0" applyNumberFormat="1" applyFont="1" applyFill="1" applyBorder="1" applyAlignment="1">
      <alignment horizontal="center" vertical="center" wrapText="1"/>
    </xf>
    <xf numFmtId="0" fontId="92" fillId="0" borderId="44" xfId="0" applyNumberFormat="1" applyFont="1" applyFill="1" applyBorder="1" applyAlignment="1">
      <alignment horizontal="center" vertical="center"/>
    </xf>
    <xf numFmtId="0" fontId="92" fillId="64" borderId="41" xfId="0" applyFont="1" applyFill="1" applyBorder="1" applyAlignment="1">
      <alignment horizontal="center" vertical="center" wrapText="1"/>
    </xf>
    <xf numFmtId="3" fontId="92" fillId="64" borderId="41" xfId="0" applyNumberFormat="1" applyFont="1" applyFill="1" applyBorder="1" applyAlignment="1">
      <alignment horizontal="center" vertical="center" wrapText="1"/>
    </xf>
    <xf numFmtId="3" fontId="92" fillId="65" borderId="41" xfId="0" applyNumberFormat="1" applyFont="1" applyFill="1" applyBorder="1" applyAlignment="1">
      <alignment horizontal="center" vertical="center" wrapText="1"/>
    </xf>
    <xf numFmtId="3" fontId="92" fillId="65" borderId="42" xfId="0" applyNumberFormat="1" applyFont="1" applyFill="1" applyBorder="1" applyAlignment="1">
      <alignment horizontal="center" vertical="center" wrapText="1"/>
    </xf>
    <xf numFmtId="0" fontId="92" fillId="0" borderId="1" xfId="0" applyFont="1" applyFill="1" applyBorder="1" applyAlignment="1">
      <alignment horizontal="left" vertical="top" wrapText="1"/>
    </xf>
    <xf numFmtId="0" fontId="92" fillId="0" borderId="1" xfId="0" applyNumberFormat="1" applyFont="1" applyFill="1" applyBorder="1" applyAlignment="1">
      <alignment horizontal="left" vertical="top" wrapText="1"/>
    </xf>
    <xf numFmtId="0" fontId="92" fillId="0" borderId="1" xfId="3229" applyFont="1" applyFill="1" applyBorder="1" applyAlignment="1">
      <alignment horizontal="left" vertical="top" wrapText="1"/>
      <protection locked="0"/>
    </xf>
    <xf numFmtId="0" fontId="92" fillId="0" borderId="1" xfId="2222" applyNumberFormat="1" applyFont="1" applyFill="1" applyBorder="1" applyAlignment="1">
      <alignment horizontal="left" vertical="top" wrapText="1"/>
    </xf>
    <xf numFmtId="0" fontId="95" fillId="0" borderId="1" xfId="0" applyFont="1" applyFill="1" applyBorder="1" applyAlignment="1" applyProtection="1">
      <alignment horizontal="left" vertical="top" wrapText="1"/>
      <protection locked="0"/>
    </xf>
    <xf numFmtId="0" fontId="92" fillId="0" borderId="1" xfId="3267" applyFont="1" applyFill="1" applyBorder="1" applyAlignment="1">
      <alignment horizontal="left" vertical="top" wrapText="1"/>
    </xf>
    <xf numFmtId="0" fontId="91" fillId="0" borderId="1" xfId="3267" applyFont="1" applyBorder="1" applyAlignment="1">
      <alignment horizontal="left" vertical="top" wrapText="1"/>
    </xf>
    <xf numFmtId="0" fontId="90"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95" fillId="0" borderId="1" xfId="0" applyFont="1" applyFill="1" applyBorder="1" applyAlignment="1">
      <alignment horizontal="left" vertical="top" wrapText="1"/>
    </xf>
    <xf numFmtId="0" fontId="90" fillId="0" borderId="1" xfId="3267" applyFont="1" applyFill="1" applyBorder="1" applyAlignment="1">
      <alignment horizontal="left" vertical="top" wrapText="1"/>
    </xf>
    <xf numFmtId="0" fontId="91" fillId="0" borderId="1" xfId="3267" applyFont="1" applyFill="1" applyBorder="1" applyAlignment="1">
      <alignment horizontal="left" vertical="top" wrapText="1"/>
    </xf>
    <xf numFmtId="0" fontId="83" fillId="0" borderId="1" xfId="0" applyFont="1" applyFill="1" applyBorder="1" applyAlignment="1">
      <alignment horizontal="left" vertical="top" wrapText="1"/>
    </xf>
    <xf numFmtId="0" fontId="92" fillId="0" borderId="1" xfId="3257" applyFont="1" applyFill="1" applyBorder="1" applyAlignment="1">
      <alignment horizontal="left" vertical="top" wrapText="1"/>
      <protection locked="0"/>
    </xf>
    <xf numFmtId="0" fontId="88" fillId="0" borderId="0" xfId="0" applyFont="1" applyAlignment="1">
      <alignment horizontal="center" vertical="center"/>
    </xf>
    <xf numFmtId="0" fontId="0" fillId="0" borderId="0" xfId="0" applyAlignment="1">
      <alignment horizontal="left" vertical="top" wrapText="1"/>
    </xf>
    <xf numFmtId="0" fontId="91" fillId="0" borderId="1" xfId="0" applyFont="1" applyBorder="1" applyAlignment="1">
      <alignment horizontal="left" vertical="top" wrapText="1"/>
    </xf>
    <xf numFmtId="0" fontId="91" fillId="0" borderId="0" xfId="0" applyFont="1" applyAlignment="1">
      <alignment horizontal="left" vertical="top"/>
    </xf>
    <xf numFmtId="0" fontId="100" fillId="0" borderId="69" xfId="0" applyFont="1" applyFill="1" applyBorder="1" applyAlignment="1" applyProtection="1">
      <alignment horizontal="center" vertical="center" wrapText="1"/>
      <protection locked="0"/>
    </xf>
    <xf numFmtId="0" fontId="90" fillId="0" borderId="70" xfId="0" applyFont="1" applyFill="1" applyBorder="1" applyAlignment="1" applyProtection="1">
      <alignment horizontal="center" vertical="center"/>
      <protection locked="0"/>
    </xf>
    <xf numFmtId="0" fontId="88" fillId="0" borderId="70" xfId="0" applyFont="1" applyBorder="1" applyAlignment="1" applyProtection="1">
      <alignment horizontal="center" vertical="center"/>
      <protection locked="0"/>
    </xf>
    <xf numFmtId="0" fontId="40" fillId="0" borderId="1" xfId="3266" applyBorder="1" applyAlignment="1">
      <alignment horizontal="center" vertical="center" wrapText="1"/>
    </xf>
    <xf numFmtId="0" fontId="102" fillId="0" borderId="35" xfId="0" applyFont="1" applyBorder="1" applyAlignment="1">
      <alignment horizontal="center" vertical="center" wrapText="1"/>
    </xf>
    <xf numFmtId="0" fontId="88" fillId="0" borderId="70" xfId="0" applyFont="1" applyBorder="1" applyAlignment="1" applyProtection="1">
      <alignment horizontal="center" vertical="center" wrapText="1"/>
      <protection locked="0"/>
    </xf>
    <xf numFmtId="0" fontId="88" fillId="0" borderId="71" xfId="0" applyFont="1" applyBorder="1" applyAlignment="1" applyProtection="1">
      <alignment horizontal="center" vertical="center" wrapText="1"/>
      <protection locked="0"/>
    </xf>
    <xf numFmtId="0" fontId="40" fillId="0" borderId="1" xfId="3266" quotePrefix="1" applyBorder="1" applyAlignment="1">
      <alignment horizontal="center" vertical="center" wrapText="1"/>
    </xf>
    <xf numFmtId="0" fontId="0" fillId="0" borderId="0" xfId="0" applyAlignment="1">
      <alignment horizontal="center" vertical="center" wrapText="1"/>
    </xf>
    <xf numFmtId="0" fontId="75" fillId="0" borderId="1" xfId="0" applyFont="1" applyBorder="1" applyAlignment="1">
      <alignment horizontal="center" vertical="center" wrapText="1"/>
    </xf>
    <xf numFmtId="2" fontId="92" fillId="0" borderId="34" xfId="3267" applyNumberFormat="1" applyFont="1" applyFill="1" applyBorder="1" applyAlignment="1">
      <alignment horizontal="right" vertical="center"/>
    </xf>
    <xf numFmtId="2" fontId="92" fillId="0" borderId="72" xfId="3267" applyNumberFormat="1" applyFont="1" applyFill="1" applyBorder="1" applyAlignment="1">
      <alignment horizontal="right" vertical="center"/>
    </xf>
    <xf numFmtId="165" fontId="0" fillId="65" borderId="41" xfId="0" applyNumberFormat="1" applyFill="1" applyBorder="1"/>
    <xf numFmtId="165" fontId="92" fillId="65" borderId="34" xfId="3267" applyNumberFormat="1" applyFont="1" applyFill="1" applyBorder="1" applyAlignment="1">
      <alignment horizontal="right" vertical="center"/>
    </xf>
    <xf numFmtId="165" fontId="92" fillId="65" borderId="41" xfId="3267" applyNumberFormat="1" applyFont="1" applyFill="1" applyBorder="1" applyAlignment="1">
      <alignment horizontal="right" vertical="center"/>
    </xf>
    <xf numFmtId="165" fontId="92" fillId="64" borderId="1" xfId="3267" applyNumberFormat="1" applyFont="1" applyFill="1" applyBorder="1" applyAlignment="1">
      <alignment horizontal="right" vertical="center"/>
    </xf>
    <xf numFmtId="165" fontId="92" fillId="64" borderId="42" xfId="3267" applyNumberFormat="1" applyFont="1" applyFill="1" applyBorder="1" applyAlignment="1">
      <alignment horizontal="right" vertical="center"/>
    </xf>
    <xf numFmtId="165" fontId="92" fillId="65" borderId="1" xfId="3267" applyNumberFormat="1" applyFont="1" applyFill="1" applyBorder="1" applyAlignment="1">
      <alignment horizontal="right" vertical="center"/>
    </xf>
    <xf numFmtId="165" fontId="92" fillId="65" borderId="42" xfId="3267" applyNumberFormat="1" applyFont="1" applyFill="1" applyBorder="1" applyAlignment="1">
      <alignment horizontal="right" vertical="center"/>
    </xf>
    <xf numFmtId="165" fontId="92" fillId="0" borderId="1" xfId="3267" applyNumberFormat="1" applyFont="1" applyFill="1" applyBorder="1" applyAlignment="1">
      <alignment horizontal="right" vertical="center"/>
    </xf>
    <xf numFmtId="165" fontId="92" fillId="0" borderId="42" xfId="3267" applyNumberFormat="1" applyFont="1" applyFill="1" applyBorder="1" applyAlignment="1">
      <alignment horizontal="right" vertical="center"/>
    </xf>
    <xf numFmtId="0" fontId="91" fillId="64" borderId="26" xfId="3267" applyFont="1" applyFill="1" applyBorder="1"/>
    <xf numFmtId="0" fontId="1" fillId="64" borderId="35" xfId="3267" applyFill="1" applyBorder="1"/>
    <xf numFmtId="165" fontId="92" fillId="65" borderId="50" xfId="3267" applyNumberFormat="1" applyFont="1" applyFill="1" applyBorder="1" applyAlignment="1">
      <alignment horizontal="right" vertical="center"/>
    </xf>
    <xf numFmtId="0" fontId="0" fillId="0" borderId="1" xfId="0" applyBorder="1" applyAlignment="1">
      <alignment horizontal="center" vertical="center" wrapText="1"/>
    </xf>
    <xf numFmtId="0" fontId="91" fillId="0" borderId="0" xfId="0" applyFont="1" applyAlignment="1">
      <alignment horizontal="center" vertical="center" wrapText="1"/>
    </xf>
    <xf numFmtId="0" fontId="0" fillId="0" borderId="1" xfId="0" applyBorder="1" applyAlignment="1">
      <alignment horizontal="center" vertical="center" wrapText="1"/>
    </xf>
    <xf numFmtId="0" fontId="40" fillId="0" borderId="1" xfId="3266" applyBorder="1" applyAlignment="1">
      <alignment horizontal="center" vertical="center" wrapText="1"/>
    </xf>
    <xf numFmtId="0" fontId="0" fillId="0" borderId="1" xfId="0" applyBorder="1" applyAlignment="1">
      <alignment vertical="center" wrapText="1"/>
    </xf>
    <xf numFmtId="0" fontId="40" fillId="0" borderId="1" xfId="3266" applyBorder="1" applyAlignment="1">
      <alignment vertical="center" wrapText="1"/>
    </xf>
    <xf numFmtId="0" fontId="0" fillId="0" borderId="1" xfId="0" applyNumberFormat="1" applyBorder="1" applyAlignment="1">
      <alignment vertical="center" wrapText="1"/>
    </xf>
    <xf numFmtId="0" fontId="0" fillId="0" borderId="1" xfId="0" applyBorder="1" applyAlignment="1">
      <alignment horizontal="center" vertical="top"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0" fontId="40" fillId="0" borderId="1" xfId="3266" applyBorder="1" applyAlignment="1">
      <alignment horizontal="center" vertical="center" wrapText="1"/>
    </xf>
    <xf numFmtId="0" fontId="0" fillId="0" borderId="1" xfId="0" applyBorder="1" applyAlignment="1">
      <alignment horizontal="center" vertical="center"/>
    </xf>
    <xf numFmtId="0" fontId="91" fillId="0" borderId="1" xfId="0" applyFont="1" applyBorder="1" applyAlignment="1">
      <alignment horizontal="center" vertical="center" wrapText="1"/>
    </xf>
    <xf numFmtId="0" fontId="90" fillId="0" borderId="1" xfId="0" applyFont="1" applyFill="1" applyBorder="1" applyAlignment="1">
      <alignment horizontal="left" vertical="top" wrapText="1"/>
    </xf>
    <xf numFmtId="0" fontId="40" fillId="0" borderId="2" xfId="3266" quotePrefix="1" applyBorder="1" applyAlignment="1">
      <alignment horizontal="center" vertical="center" wrapText="1"/>
    </xf>
    <xf numFmtId="0" fontId="90" fillId="0" borderId="49" xfId="0" applyFont="1" applyFill="1" applyBorder="1" applyAlignment="1">
      <alignment horizontal="center" vertical="center" wrapText="1"/>
    </xf>
    <xf numFmtId="0" fontId="90" fillId="0" borderId="49" xfId="3267" applyFont="1" applyFill="1" applyBorder="1" applyAlignment="1">
      <alignment horizontal="center" vertical="center" wrapText="1"/>
    </xf>
    <xf numFmtId="0" fontId="0" fillId="0" borderId="0" xfId="0" applyAlignment="1">
      <alignment vertical="top" wrapText="1"/>
    </xf>
    <xf numFmtId="0" fontId="90" fillId="0" borderId="1" xfId="0" applyFont="1" applyFill="1" applyBorder="1" applyAlignment="1">
      <alignment horizontal="center" vertical="center" wrapText="1"/>
    </xf>
    <xf numFmtId="0" fontId="91" fillId="0" borderId="29"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90" fillId="0" borderId="29" xfId="0" applyFont="1" applyFill="1" applyBorder="1" applyAlignment="1">
      <alignment vertical="top" wrapText="1"/>
    </xf>
    <xf numFmtId="0" fontId="90" fillId="0" borderId="2" xfId="0" applyFont="1" applyFill="1" applyBorder="1" applyAlignment="1">
      <alignment vertical="top" wrapText="1"/>
    </xf>
    <xf numFmtId="0" fontId="90" fillId="0" borderId="36" xfId="0" applyFont="1" applyFill="1" applyBorder="1" applyAlignment="1">
      <alignment vertical="top" wrapText="1"/>
    </xf>
    <xf numFmtId="0" fontId="40" fillId="0" borderId="29" xfId="3266" applyBorder="1" applyAlignment="1">
      <alignment vertical="center" wrapText="1"/>
    </xf>
    <xf numFmtId="0" fontId="0" fillId="0" borderId="29" xfId="0" applyBorder="1" applyAlignment="1">
      <alignment vertical="center" wrapText="1"/>
    </xf>
    <xf numFmtId="0" fontId="40" fillId="0" borderId="2" xfId="3266" applyBorder="1" applyAlignment="1">
      <alignment vertical="center" wrapText="1"/>
    </xf>
    <xf numFmtId="0" fontId="0" fillId="0" borderId="2" xfId="0" applyBorder="1" applyAlignment="1">
      <alignment vertical="center" wrapText="1"/>
    </xf>
    <xf numFmtId="0" fontId="40" fillId="0" borderId="36" xfId="3266" applyBorder="1" applyAlignment="1">
      <alignment vertical="center" wrapText="1"/>
    </xf>
    <xf numFmtId="0" fontId="92" fillId="0" borderId="1" xfId="0" applyFont="1" applyFill="1" applyBorder="1" applyAlignment="1">
      <alignment horizontal="left" vertical="center" wrapText="1"/>
    </xf>
    <xf numFmtId="0" fontId="0" fillId="0" borderId="0" xfId="0" applyBorder="1" applyAlignment="1">
      <alignment horizontal="left" vertical="top" wrapText="1"/>
    </xf>
    <xf numFmtId="0" fontId="92" fillId="0" borderId="0" xfId="0" applyFont="1" applyFill="1" applyBorder="1" applyAlignment="1">
      <alignment horizontal="center" vertical="center" wrapText="1"/>
    </xf>
    <xf numFmtId="0" fontId="92" fillId="0" borderId="34" xfId="0" applyFont="1" applyFill="1" applyBorder="1" applyAlignment="1">
      <alignment horizontal="center" vertical="center" wrapText="1"/>
    </xf>
    <xf numFmtId="0" fontId="92" fillId="64" borderId="34" xfId="0" applyNumberFormat="1" applyFont="1" applyFill="1" applyBorder="1" applyAlignment="1">
      <alignment horizontal="right" vertical="center" wrapText="1"/>
    </xf>
    <xf numFmtId="0" fontId="92" fillId="65" borderId="34" xfId="0" applyNumberFormat="1" applyFont="1" applyFill="1" applyBorder="1" applyAlignment="1">
      <alignment horizontal="right" vertical="center" wrapText="1"/>
    </xf>
    <xf numFmtId="0" fontId="92" fillId="0" borderId="34" xfId="0" applyNumberFormat="1" applyFont="1" applyFill="1" applyBorder="1" applyAlignment="1">
      <alignment horizontal="right" vertical="center" wrapText="1"/>
    </xf>
    <xf numFmtId="0" fontId="92" fillId="0" borderId="72" xfId="0" applyNumberFormat="1" applyFont="1" applyFill="1" applyBorder="1" applyAlignment="1">
      <alignment horizontal="right" vertical="center" wrapText="1"/>
    </xf>
    <xf numFmtId="0" fontId="92" fillId="0" borderId="35" xfId="3267" applyFont="1" applyFill="1" applyBorder="1" applyAlignment="1">
      <alignment horizontal="center" vertical="center" wrapText="1"/>
    </xf>
    <xf numFmtId="165" fontId="92" fillId="64" borderId="35" xfId="3267" applyNumberFormat="1" applyFont="1" applyFill="1" applyBorder="1" applyAlignment="1">
      <alignment horizontal="right" vertical="center"/>
    </xf>
    <xf numFmtId="165" fontId="92" fillId="65" borderId="35" xfId="3267" applyNumberFormat="1" applyFont="1" applyFill="1" applyBorder="1" applyAlignment="1">
      <alignment horizontal="right" vertical="center"/>
    </xf>
    <xf numFmtId="165" fontId="92" fillId="0" borderId="35" xfId="3267" applyNumberFormat="1" applyFont="1" applyFill="1" applyBorder="1" applyAlignment="1">
      <alignment horizontal="right" vertical="center"/>
    </xf>
    <xf numFmtId="2" fontId="92" fillId="0" borderId="66" xfId="3267" applyNumberFormat="1" applyFont="1" applyFill="1" applyBorder="1" applyAlignment="1">
      <alignment horizontal="right" vertical="center"/>
    </xf>
    <xf numFmtId="0" fontId="91" fillId="0" borderId="1" xfId="3267" applyFont="1" applyFill="1" applyBorder="1" applyAlignment="1">
      <alignment horizontal="center" vertical="center" wrapText="1"/>
    </xf>
    <xf numFmtId="0" fontId="92" fillId="64" borderId="1" xfId="3267" applyNumberFormat="1" applyFont="1" applyFill="1" applyBorder="1" applyAlignment="1">
      <alignment horizontal="right" vertical="center"/>
    </xf>
    <xf numFmtId="0" fontId="92" fillId="0" borderId="1" xfId="3267" applyFont="1" applyFill="1" applyBorder="1" applyAlignment="1">
      <alignment horizontal="right" vertical="center"/>
    </xf>
    <xf numFmtId="0" fontId="92" fillId="0" borderId="44" xfId="3267" applyFont="1" applyFill="1" applyBorder="1" applyAlignment="1">
      <alignment horizontal="right" vertical="center"/>
    </xf>
    <xf numFmtId="0" fontId="92" fillId="0" borderId="50" xfId="3267" applyFont="1" applyFill="1" applyBorder="1" applyAlignment="1">
      <alignment horizontal="center" vertical="center" wrapText="1"/>
    </xf>
    <xf numFmtId="165" fontId="92" fillId="64" borderId="50" xfId="3267" applyNumberFormat="1" applyFont="1" applyFill="1" applyBorder="1" applyAlignment="1">
      <alignment horizontal="right" vertical="center"/>
    </xf>
    <xf numFmtId="165" fontId="92" fillId="0" borderId="50" xfId="3267" applyNumberFormat="1" applyFont="1" applyFill="1" applyBorder="1" applyAlignment="1">
      <alignment horizontal="right" vertical="center"/>
    </xf>
    <xf numFmtId="165" fontId="92" fillId="0" borderId="51" xfId="3267" applyNumberFormat="1" applyFont="1" applyFill="1" applyBorder="1" applyAlignment="1">
      <alignment horizontal="right" vertical="center"/>
    </xf>
    <xf numFmtId="0" fontId="91" fillId="0" borderId="35" xfId="3267" applyFont="1" applyFill="1" applyBorder="1" applyAlignment="1">
      <alignment horizontal="center" vertical="center" wrapText="1"/>
    </xf>
    <xf numFmtId="0" fontId="92" fillId="64" borderId="35" xfId="3267" applyNumberFormat="1" applyFont="1" applyFill="1" applyBorder="1" applyAlignment="1">
      <alignment horizontal="right" vertical="center"/>
    </xf>
    <xf numFmtId="0" fontId="92" fillId="0" borderId="35" xfId="3267" applyNumberFormat="1" applyFont="1" applyFill="1" applyBorder="1" applyAlignment="1">
      <alignment horizontal="right" vertical="center"/>
    </xf>
    <xf numFmtId="0" fontId="92" fillId="0" borderId="66" xfId="3267" applyFont="1" applyFill="1" applyBorder="1" applyAlignment="1">
      <alignment horizontal="right" vertical="center"/>
    </xf>
    <xf numFmtId="0" fontId="104" fillId="0" borderId="36" xfId="0" applyFont="1" applyBorder="1" applyAlignment="1">
      <alignment vertical="center" wrapText="1"/>
    </xf>
    <xf numFmtId="165" fontId="92" fillId="64" borderId="1" xfId="0" applyNumberFormat="1" applyFont="1" applyFill="1" applyBorder="1" applyAlignment="1" applyProtection="1">
      <alignment horizontal="right" vertical="center" wrapText="1"/>
      <protection locked="0"/>
    </xf>
    <xf numFmtId="165" fontId="92" fillId="65" borderId="1" xfId="0" applyNumberFormat="1" applyFont="1" applyFill="1" applyBorder="1" applyAlignment="1" applyProtection="1">
      <alignment horizontal="right" vertical="center" wrapText="1"/>
      <protection locked="0"/>
    </xf>
    <xf numFmtId="165" fontId="92" fillId="0" borderId="1" xfId="0" applyNumberFormat="1" applyFont="1" applyFill="1" applyBorder="1" applyAlignment="1" applyProtection="1">
      <alignment horizontal="right" vertical="center" wrapText="1"/>
      <protection locked="0"/>
    </xf>
    <xf numFmtId="165" fontId="92" fillId="0" borderId="44" xfId="0" applyNumberFormat="1" applyFont="1" applyFill="1" applyBorder="1" applyAlignment="1" applyProtection="1">
      <alignment horizontal="right" vertical="center" wrapText="1"/>
      <protection locked="0"/>
    </xf>
    <xf numFmtId="0" fontId="92" fillId="64" borderId="56" xfId="0" applyNumberFormat="1" applyFont="1" applyFill="1" applyBorder="1" applyAlignment="1">
      <alignment horizontal="right" vertical="center"/>
    </xf>
    <xf numFmtId="0" fontId="92" fillId="64" borderId="75" xfId="0" applyNumberFormat="1" applyFont="1" applyFill="1" applyBorder="1" applyAlignment="1">
      <alignment horizontal="right" vertical="center"/>
    </xf>
    <xf numFmtId="0" fontId="90" fillId="0" borderId="0" xfId="0" applyFont="1"/>
    <xf numFmtId="0" fontId="92" fillId="0" borderId="41" xfId="0" applyFont="1" applyFill="1" applyBorder="1" applyAlignment="1">
      <alignment horizontal="center" vertical="top" wrapText="1"/>
    </xf>
    <xf numFmtId="0" fontId="92" fillId="0" borderId="42" xfId="0" applyFont="1" applyFill="1" applyBorder="1" applyAlignment="1">
      <alignment horizontal="center" vertical="top" wrapText="1"/>
    </xf>
    <xf numFmtId="165" fontId="92" fillId="64" borderId="41" xfId="0" applyNumberFormat="1" applyFont="1" applyFill="1" applyBorder="1" applyAlignment="1">
      <alignment horizontal="right" vertical="center" wrapText="1"/>
    </xf>
    <xf numFmtId="165" fontId="92" fillId="64" borderId="1" xfId="0" applyNumberFormat="1" applyFont="1" applyFill="1" applyBorder="1" applyAlignment="1">
      <alignment horizontal="right" vertical="center" wrapText="1"/>
    </xf>
    <xf numFmtId="165" fontId="92" fillId="64" borderId="42" xfId="0" applyNumberFormat="1" applyFont="1" applyFill="1" applyBorder="1" applyAlignment="1">
      <alignment horizontal="right" vertical="center" wrapText="1"/>
    </xf>
    <xf numFmtId="165" fontId="92" fillId="65" borderId="41" xfId="0" applyNumberFormat="1" applyFont="1" applyFill="1" applyBorder="1" applyAlignment="1">
      <alignment horizontal="right" vertical="center" wrapText="1"/>
    </xf>
    <xf numFmtId="165" fontId="92" fillId="65" borderId="1" xfId="0" applyNumberFormat="1" applyFont="1" applyFill="1" applyBorder="1" applyAlignment="1">
      <alignment horizontal="right" vertical="center" wrapText="1"/>
    </xf>
    <xf numFmtId="165" fontId="92" fillId="65" borderId="42" xfId="0" applyNumberFormat="1" applyFont="1" applyFill="1" applyBorder="1" applyAlignment="1">
      <alignment horizontal="right" vertical="center" wrapText="1"/>
    </xf>
    <xf numFmtId="165" fontId="92" fillId="0" borderId="41" xfId="3226" applyNumberFormat="1" applyFont="1" applyFill="1" applyBorder="1" applyAlignment="1">
      <alignment horizontal="right" vertical="center"/>
    </xf>
    <xf numFmtId="165" fontId="92" fillId="0" borderId="1" xfId="3226" applyNumberFormat="1" applyFont="1" applyFill="1" applyBorder="1" applyAlignment="1">
      <alignment horizontal="right" vertical="center"/>
    </xf>
    <xf numFmtId="17" fontId="104" fillId="0" borderId="29" xfId="0" applyNumberFormat="1" applyFont="1" applyBorder="1" applyAlignment="1">
      <alignment horizontal="center" vertical="center" wrapText="1"/>
    </xf>
    <xf numFmtId="17" fontId="104" fillId="0" borderId="36" xfId="0" applyNumberFormat="1" applyFont="1" applyBorder="1" applyAlignment="1">
      <alignment horizontal="center" vertical="center" wrapText="1"/>
    </xf>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40" fillId="0" borderId="29" xfId="3266" applyBorder="1" applyAlignment="1">
      <alignment horizontal="center" vertical="center" wrapText="1"/>
    </xf>
    <xf numFmtId="0" fontId="0" fillId="0" borderId="2" xfId="0" applyBorder="1" applyAlignment="1">
      <alignment horizontal="center" vertical="center" wrapText="1"/>
    </xf>
    <xf numFmtId="0" fontId="40" fillId="0" borderId="2" xfId="3266" applyBorder="1" applyAlignment="1">
      <alignment horizontal="center" vertical="center" wrapText="1"/>
    </xf>
    <xf numFmtId="0" fontId="40" fillId="0" borderId="36" xfId="3266" applyBorder="1" applyAlignment="1">
      <alignment horizontal="center" vertical="center" wrapText="1"/>
    </xf>
    <xf numFmtId="0" fontId="108" fillId="0" borderId="74" xfId="0" applyFont="1" applyBorder="1" applyAlignment="1">
      <alignment horizontal="center" vertical="center" wrapText="1"/>
    </xf>
    <xf numFmtId="0" fontId="111" fillId="0" borderId="0" xfId="0" applyFont="1" applyAlignment="1">
      <alignment horizontal="center" vertical="top" wrapText="1"/>
    </xf>
    <xf numFmtId="0" fontId="0" fillId="0" borderId="0" xfId="0" applyAlignment="1">
      <alignment horizontal="center" vertical="top" wrapText="1"/>
    </xf>
    <xf numFmtId="0" fontId="90" fillId="0" borderId="29" xfId="0" applyFont="1" applyFill="1" applyBorder="1" applyAlignment="1">
      <alignment horizontal="center" vertical="top" wrapText="1"/>
    </xf>
    <xf numFmtId="0" fontId="90" fillId="0" borderId="2" xfId="0" applyFont="1" applyFill="1" applyBorder="1" applyAlignment="1">
      <alignment horizontal="center" vertical="top" wrapText="1"/>
    </xf>
    <xf numFmtId="0" fontId="90" fillId="0" borderId="36" xfId="0" applyFont="1" applyFill="1" applyBorder="1" applyAlignment="1">
      <alignment horizontal="center" vertical="top" wrapText="1"/>
    </xf>
    <xf numFmtId="17" fontId="0" fillId="0" borderId="29" xfId="0" applyNumberFormat="1" applyBorder="1" applyAlignment="1">
      <alignment horizontal="center" vertical="center" wrapText="1"/>
    </xf>
    <xf numFmtId="17" fontId="0" fillId="0" borderId="2" xfId="0" applyNumberFormat="1" applyBorder="1" applyAlignment="1">
      <alignment horizontal="center" vertical="center" wrapText="1"/>
    </xf>
    <xf numFmtId="17" fontId="0" fillId="0" borderId="36" xfId="0" applyNumberFormat="1" applyBorder="1" applyAlignment="1">
      <alignment horizontal="center" vertical="center" wrapText="1"/>
    </xf>
    <xf numFmtId="0" fontId="40" fillId="0" borderId="29" xfId="3266" quotePrefix="1" applyFill="1" applyBorder="1" applyAlignment="1">
      <alignment horizontal="center" vertical="top" wrapText="1"/>
    </xf>
    <xf numFmtId="0" fontId="40" fillId="0" borderId="2" xfId="3266" applyFill="1" applyBorder="1" applyAlignment="1">
      <alignment horizontal="center" vertical="top" wrapText="1"/>
    </xf>
    <xf numFmtId="0" fontId="40" fillId="0" borderId="36" xfId="3266" applyFill="1" applyBorder="1" applyAlignment="1">
      <alignment horizontal="center" vertical="top" wrapText="1"/>
    </xf>
    <xf numFmtId="0" fontId="0" fillId="0" borderId="2" xfId="0" applyNumberFormat="1" applyBorder="1" applyAlignment="1">
      <alignment horizontal="center" vertical="center" wrapText="1"/>
    </xf>
    <xf numFmtId="0" fontId="0" fillId="0" borderId="36" xfId="0" applyNumberFormat="1" applyBorder="1" applyAlignment="1">
      <alignment horizontal="center" vertical="center" wrapText="1"/>
    </xf>
    <xf numFmtId="0" fontId="104" fillId="0" borderId="29"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2" xfId="0" applyFont="1" applyBorder="1" applyAlignment="1">
      <alignment horizontal="center" vertical="center" wrapText="1"/>
    </xf>
    <xf numFmtId="0" fontId="40" fillId="0" borderId="1" xfId="3266" applyBorder="1" applyAlignment="1">
      <alignment horizontal="center" vertical="center" wrapText="1"/>
    </xf>
    <xf numFmtId="0" fontId="0" fillId="0" borderId="1" xfId="0" applyBorder="1" applyAlignment="1">
      <alignment horizontal="center" vertical="center" wrapText="1"/>
    </xf>
    <xf numFmtId="17" fontId="104" fillId="0" borderId="2" xfId="0" applyNumberFormat="1" applyFont="1" applyBorder="1" applyAlignment="1">
      <alignment horizontal="center" vertical="center" wrapText="1"/>
    </xf>
    <xf numFmtId="0" fontId="40" fillId="0" borderId="29" xfId="3266" quotePrefix="1" applyBorder="1" applyAlignment="1">
      <alignment horizontal="center" vertical="center" wrapText="1"/>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xf>
    <xf numFmtId="0" fontId="0" fillId="0" borderId="36" xfId="0" applyBorder="1" applyAlignment="1">
      <alignment horizontal="center"/>
    </xf>
    <xf numFmtId="0" fontId="40" fillId="0" borderId="2" xfId="3266" quotePrefix="1" applyBorder="1" applyAlignment="1">
      <alignment horizontal="center" vertical="center" wrapText="1"/>
    </xf>
    <xf numFmtId="0" fontId="40" fillId="0" borderId="36" xfId="3266" quotePrefix="1" applyBorder="1" applyAlignment="1">
      <alignment horizontal="center" vertical="center" wrapText="1"/>
    </xf>
    <xf numFmtId="17" fontId="104" fillId="0" borderId="1" xfId="0" applyNumberFormat="1" applyFont="1" applyBorder="1" applyAlignment="1">
      <alignment horizontal="center" vertical="center" wrapText="1"/>
    </xf>
    <xf numFmtId="0" fontId="40" fillId="0" borderId="29" xfId="3266" quotePrefix="1" applyBorder="1" applyAlignment="1">
      <alignment horizontal="center" vertical="center"/>
    </xf>
    <xf numFmtId="0" fontId="40" fillId="0" borderId="2" xfId="3266" quotePrefix="1" applyBorder="1" applyAlignment="1">
      <alignment horizontal="center" vertical="center"/>
    </xf>
    <xf numFmtId="0" fontId="40" fillId="0" borderId="36" xfId="3266" quotePrefix="1" applyBorder="1" applyAlignment="1">
      <alignment horizontal="center" vertical="center"/>
    </xf>
    <xf numFmtId="0" fontId="104" fillId="0" borderId="29" xfId="0" applyNumberFormat="1" applyFont="1" applyBorder="1" applyAlignment="1">
      <alignment horizontal="center" vertical="center" wrapText="1"/>
    </xf>
    <xf numFmtId="0" fontId="104" fillId="0" borderId="2" xfId="0" applyNumberFormat="1" applyFont="1" applyBorder="1" applyAlignment="1">
      <alignment horizontal="center" vertical="center" wrapText="1"/>
    </xf>
    <xf numFmtId="0" fontId="104" fillId="0" borderId="36" xfId="0" applyNumberFormat="1" applyFont="1" applyBorder="1" applyAlignment="1">
      <alignment horizontal="center" vertical="center" wrapText="1"/>
    </xf>
    <xf numFmtId="0" fontId="0" fillId="0" borderId="29" xfId="0" applyFill="1" applyBorder="1" applyAlignment="1">
      <alignment horizontal="center"/>
    </xf>
    <xf numFmtId="0" fontId="0" fillId="0" borderId="2" xfId="0" applyFill="1" applyBorder="1" applyAlignment="1">
      <alignment horizontal="center"/>
    </xf>
    <xf numFmtId="0" fontId="0" fillId="0" borderId="36" xfId="0" applyFill="1" applyBorder="1" applyAlignment="1">
      <alignment horizontal="center"/>
    </xf>
    <xf numFmtId="17" fontId="0" fillId="0" borderId="1" xfId="0" applyNumberFormat="1" applyBorder="1" applyAlignment="1">
      <alignment horizontal="center" vertical="center" wrapText="1"/>
    </xf>
    <xf numFmtId="0" fontId="103" fillId="0" borderId="1" xfId="0" applyFont="1" applyBorder="1" applyAlignment="1">
      <alignment horizontal="center" vertical="center" wrapText="1"/>
    </xf>
    <xf numFmtId="0" fontId="0" fillId="0" borderId="1" xfId="0" applyBorder="1" applyAlignment="1">
      <alignment horizontal="center" vertical="center"/>
    </xf>
    <xf numFmtId="0" fontId="91" fillId="0" borderId="1" xfId="0" applyFont="1" applyBorder="1" applyAlignment="1">
      <alignment horizontal="center" vertical="center" wrapText="1"/>
    </xf>
    <xf numFmtId="0" fontId="91" fillId="0" borderId="1" xfId="0" applyFont="1" applyBorder="1" applyAlignment="1">
      <alignment horizontal="center" vertical="center"/>
    </xf>
    <xf numFmtId="0" fontId="0" fillId="0" borderId="1" xfId="0" applyBorder="1" applyAlignment="1">
      <alignment horizontal="center" wrapText="1"/>
    </xf>
    <xf numFmtId="0" fontId="91" fillId="0" borderId="29"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36" xfId="0" applyFont="1" applyBorder="1" applyAlignment="1">
      <alignment horizontal="center" vertical="center" wrapText="1"/>
    </xf>
    <xf numFmtId="0" fontId="0" fillId="0" borderId="29" xfId="0" applyBorder="1" applyAlignment="1">
      <alignment horizontal="center" wrapText="1"/>
    </xf>
    <xf numFmtId="0" fontId="0" fillId="0" borderId="36" xfId="0" applyBorder="1" applyAlignment="1">
      <alignment horizontal="center" wrapText="1"/>
    </xf>
    <xf numFmtId="0" fontId="0" fillId="0" borderId="2" xfId="0" applyBorder="1" applyAlignment="1">
      <alignment horizontal="center" vertical="center"/>
    </xf>
    <xf numFmtId="0" fontId="90" fillId="0" borderId="1" xfId="0" applyFont="1" applyFill="1" applyBorder="1" applyAlignment="1">
      <alignment horizontal="left" vertical="top" wrapText="1"/>
    </xf>
    <xf numFmtId="0" fontId="90" fillId="0" borderId="29" xfId="3267" applyFont="1" applyFill="1" applyBorder="1" applyAlignment="1">
      <alignment horizontal="center" vertical="top" wrapText="1"/>
    </xf>
    <xf numFmtId="0" fontId="90" fillId="0" borderId="2" xfId="3267" applyFont="1" applyFill="1" applyBorder="1" applyAlignment="1">
      <alignment horizontal="center" vertical="top" wrapText="1"/>
    </xf>
    <xf numFmtId="0" fontId="90" fillId="0" borderId="36" xfId="3267" applyFont="1" applyFill="1" applyBorder="1" applyAlignment="1">
      <alignment horizontal="center" vertical="top" wrapText="1"/>
    </xf>
    <xf numFmtId="0" fontId="84" fillId="66" borderId="26" xfId="0" applyFont="1" applyFill="1" applyBorder="1" applyAlignment="1">
      <alignment horizontal="center" vertical="top" wrapText="1"/>
    </xf>
    <xf numFmtId="0" fontId="84" fillId="66" borderId="34" xfId="0" applyFont="1" applyFill="1" applyBorder="1" applyAlignment="1">
      <alignment horizontal="center" vertical="top" wrapText="1"/>
    </xf>
    <xf numFmtId="0" fontId="101" fillId="66" borderId="26" xfId="0" applyFont="1" applyFill="1" applyBorder="1" applyAlignment="1">
      <alignment horizontal="center" vertical="top" wrapText="1"/>
    </xf>
    <xf numFmtId="0" fontId="101" fillId="66" borderId="34" xfId="0" applyFont="1" applyFill="1" applyBorder="1" applyAlignment="1">
      <alignment horizontal="center" vertical="top" wrapText="1"/>
    </xf>
    <xf numFmtId="0" fontId="98" fillId="0" borderId="1" xfId="3267" applyFont="1" applyBorder="1" applyAlignment="1">
      <alignment horizontal="left" vertical="top" wrapText="1"/>
    </xf>
    <xf numFmtId="0" fontId="90" fillId="0" borderId="1" xfId="3267" applyFont="1" applyFill="1" applyBorder="1" applyAlignment="1">
      <alignment horizontal="left" vertical="top" wrapText="1"/>
    </xf>
    <xf numFmtId="0" fontId="2" fillId="0" borderId="1" xfId="0" applyFont="1" applyBorder="1" applyAlignment="1">
      <alignment horizontal="left" vertical="top" wrapText="1"/>
    </xf>
    <xf numFmtId="0" fontId="101" fillId="66" borderId="67" xfId="0" applyFont="1" applyFill="1" applyBorder="1" applyAlignment="1">
      <alignment horizontal="center" vertical="center" wrapText="1"/>
    </xf>
    <xf numFmtId="0" fontId="101" fillId="66" borderId="68" xfId="0" applyFont="1" applyFill="1" applyBorder="1" applyAlignment="1">
      <alignment horizontal="center" vertical="center" wrapText="1"/>
    </xf>
    <xf numFmtId="0" fontId="83" fillId="0" borderId="1" xfId="0" applyFont="1" applyFill="1" applyBorder="1" applyAlignment="1">
      <alignment horizontal="left" vertical="top" wrapText="1"/>
    </xf>
    <xf numFmtId="0" fontId="2" fillId="0" borderId="1" xfId="3267" applyFont="1" applyBorder="1" applyAlignment="1">
      <alignment horizontal="left" vertical="top" wrapText="1"/>
    </xf>
    <xf numFmtId="0" fontId="101" fillId="66" borderId="1" xfId="0" applyFont="1" applyFill="1" applyBorder="1" applyAlignment="1">
      <alignment horizontal="center" vertical="center"/>
    </xf>
    <xf numFmtId="0" fontId="91" fillId="0" borderId="1" xfId="0" applyFont="1" applyFill="1" applyBorder="1" applyAlignment="1">
      <alignment horizontal="left" vertical="top" wrapText="1"/>
    </xf>
    <xf numFmtId="0" fontId="90" fillId="2" borderId="1" xfId="0" applyFont="1" applyFill="1" applyBorder="1" applyAlignment="1">
      <alignment horizontal="left" vertical="top" wrapText="1"/>
    </xf>
    <xf numFmtId="0" fontId="2" fillId="0" borderId="29" xfId="3267" applyFont="1" applyBorder="1" applyAlignment="1">
      <alignment horizontal="center" vertical="top" wrapText="1"/>
    </xf>
    <xf numFmtId="0" fontId="2" fillId="0" borderId="2" xfId="3267" applyFont="1" applyBorder="1" applyAlignment="1">
      <alignment horizontal="center" vertical="top" wrapText="1"/>
    </xf>
    <xf numFmtId="0" fontId="2" fillId="0" borderId="36" xfId="3267" applyFont="1" applyBorder="1" applyAlignment="1">
      <alignment horizontal="center" vertical="top" wrapText="1"/>
    </xf>
    <xf numFmtId="0" fontId="102" fillId="0" borderId="29" xfId="0" applyFont="1" applyBorder="1" applyAlignment="1">
      <alignment horizontal="center" vertical="center" wrapText="1"/>
    </xf>
    <xf numFmtId="0" fontId="102" fillId="0" borderId="2" xfId="0" applyFont="1" applyBorder="1" applyAlignment="1">
      <alignment horizontal="center" vertical="center" wrapText="1"/>
    </xf>
    <xf numFmtId="0" fontId="102" fillId="0" borderId="36" xfId="0" applyFont="1" applyBorder="1" applyAlignment="1">
      <alignment horizontal="center" vertical="center" wrapText="1"/>
    </xf>
    <xf numFmtId="0" fontId="0" fillId="0" borderId="29" xfId="0" applyNumberFormat="1" applyBorder="1" applyAlignment="1">
      <alignment horizontal="center" vertical="center" wrapText="1"/>
    </xf>
    <xf numFmtId="0" fontId="90" fillId="0" borderId="1" xfId="0" applyNumberFormat="1" applyFont="1" applyFill="1" applyBorder="1" applyAlignment="1">
      <alignment horizontal="left" vertical="top" wrapText="1"/>
    </xf>
    <xf numFmtId="0" fontId="91" fillId="0" borderId="1" xfId="0" applyNumberFormat="1" applyFont="1" applyFill="1" applyBorder="1" applyAlignment="1">
      <alignment horizontal="left" vertical="top" wrapText="1"/>
    </xf>
    <xf numFmtId="0" fontId="91" fillId="0" borderId="29" xfId="0" applyFont="1" applyBorder="1" applyAlignment="1">
      <alignment horizontal="center" wrapText="1"/>
    </xf>
    <xf numFmtId="0" fontId="91" fillId="0" borderId="36" xfId="0" applyFont="1" applyBorder="1" applyAlignment="1">
      <alignment horizontal="center"/>
    </xf>
    <xf numFmtId="0" fontId="0" fillId="0" borderId="2" xfId="0" applyBorder="1" applyAlignment="1">
      <alignment horizontal="center" wrapText="1"/>
    </xf>
    <xf numFmtId="0" fontId="104" fillId="0" borderId="1"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29" xfId="0" applyFont="1" applyBorder="1" applyAlignment="1">
      <alignment horizontal="center" vertical="center" wrapText="1"/>
    </xf>
    <xf numFmtId="17" fontId="105" fillId="0" borderId="1" xfId="0" applyNumberFormat="1" applyFont="1" applyBorder="1" applyAlignment="1">
      <alignment horizontal="center" vertical="center" wrapText="1"/>
    </xf>
    <xf numFmtId="17" fontId="105" fillId="0" borderId="29" xfId="0" applyNumberFormat="1" applyFont="1" applyBorder="1" applyAlignment="1">
      <alignment horizontal="center" vertical="center" wrapText="1"/>
    </xf>
    <xf numFmtId="0" fontId="91" fillId="0" borderId="36" xfId="0" applyFont="1" applyBorder="1" applyAlignment="1">
      <alignment horizontal="center" vertical="center"/>
    </xf>
    <xf numFmtId="0" fontId="91" fillId="0" borderId="29" xfId="0" applyFont="1" applyBorder="1" applyAlignment="1">
      <alignment horizontal="center" vertical="center"/>
    </xf>
    <xf numFmtId="0" fontId="91" fillId="0" borderId="29" xfId="0" applyFont="1" applyBorder="1" applyAlignment="1">
      <alignment horizontal="center" vertical="top" wrapText="1"/>
    </xf>
    <xf numFmtId="0" fontId="91" fillId="0" borderId="36" xfId="0" applyFont="1" applyBorder="1" applyAlignment="1">
      <alignment horizontal="center" vertical="top"/>
    </xf>
    <xf numFmtId="0" fontId="91" fillId="0" borderId="36" xfId="0" applyFont="1" applyBorder="1" applyAlignment="1">
      <alignment horizontal="center" wrapText="1"/>
    </xf>
    <xf numFmtId="0" fontId="89" fillId="0" borderId="26" xfId="0" applyFont="1" applyBorder="1" applyAlignment="1"/>
    <xf numFmtId="0" fontId="0" fillId="0" borderId="34" xfId="0" applyBorder="1" applyAlignment="1"/>
    <xf numFmtId="0" fontId="0" fillId="0" borderId="35" xfId="0" applyBorder="1" applyAlignment="1"/>
    <xf numFmtId="0" fontId="88" fillId="0" borderId="26" xfId="0" applyFont="1" applyBorder="1" applyAlignment="1"/>
    <xf numFmtId="0" fontId="88" fillId="0" borderId="34" xfId="0" applyFont="1" applyBorder="1" applyAlignment="1"/>
    <xf numFmtId="0" fontId="88" fillId="0" borderId="35" xfId="0" applyFont="1" applyBorder="1" applyAlignment="1"/>
    <xf numFmtId="0" fontId="0" fillId="0" borderId="29" xfId="0" applyFont="1" applyBorder="1" applyAlignment="1">
      <alignment wrapText="1"/>
    </xf>
    <xf numFmtId="0" fontId="0" fillId="0" borderId="2" xfId="0" applyBorder="1" applyAlignment="1">
      <alignment wrapText="1"/>
    </xf>
    <xf numFmtId="0" fontId="0" fillId="0" borderId="36" xfId="0" applyBorder="1" applyAlignment="1">
      <alignment wrapText="1"/>
    </xf>
    <xf numFmtId="0" fontId="99" fillId="0" borderId="1" xfId="0" applyFont="1" applyBorder="1" applyAlignment="1">
      <alignment horizontal="center" wrapText="1"/>
    </xf>
    <xf numFmtId="0" fontId="85" fillId="0" borderId="1" xfId="0" applyFont="1" applyBorder="1" applyAlignment="1">
      <alignment horizontal="center" wrapText="1"/>
    </xf>
    <xf numFmtId="0" fontId="88" fillId="0" borderId="26" xfId="0" applyFont="1" applyBorder="1" applyAlignment="1">
      <alignment horizontal="center"/>
    </xf>
    <xf numFmtId="0" fontId="88" fillId="0" borderId="34" xfId="0" applyFont="1" applyBorder="1" applyAlignment="1">
      <alignment horizontal="center"/>
    </xf>
    <xf numFmtId="0" fontId="88" fillId="0" borderId="35" xfId="0" applyFont="1" applyBorder="1" applyAlignment="1">
      <alignment horizontal="center"/>
    </xf>
    <xf numFmtId="0" fontId="0" fillId="0" borderId="36" xfId="0" applyBorder="1" applyAlignment="1"/>
    <xf numFmtId="0" fontId="90" fillId="0" borderId="49" xfId="0" applyFont="1" applyFill="1" applyBorder="1" applyAlignment="1">
      <alignment horizontal="center" vertical="center" wrapText="1"/>
    </xf>
    <xf numFmtId="0" fontId="91" fillId="0" borderId="55"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90" fillId="0" borderId="39" xfId="0" applyFont="1" applyFill="1" applyBorder="1" applyAlignment="1">
      <alignment horizontal="center" vertical="center" wrapText="1"/>
    </xf>
    <xf numFmtId="0" fontId="90" fillId="0" borderId="40" xfId="0" applyFont="1" applyFill="1" applyBorder="1" applyAlignment="1">
      <alignment horizontal="center" vertical="center" wrapText="1"/>
    </xf>
    <xf numFmtId="0" fontId="0" fillId="2" borderId="0" xfId="0" applyFill="1" applyAlignment="1"/>
    <xf numFmtId="0" fontId="90" fillId="0" borderId="49" xfId="0" applyNumberFormat="1" applyFont="1" applyFill="1" applyBorder="1" applyAlignment="1">
      <alignment horizontal="center" vertical="center" wrapText="1"/>
    </xf>
    <xf numFmtId="0" fontId="91" fillId="0" borderId="54" xfId="0" applyNumberFormat="1" applyFont="1" applyFill="1" applyBorder="1" applyAlignment="1">
      <alignment horizontal="center" vertical="center" wrapText="1"/>
    </xf>
    <xf numFmtId="0" fontId="91" fillId="0" borderId="55" xfId="0" applyNumberFormat="1" applyFont="1" applyFill="1" applyBorder="1" applyAlignment="1">
      <alignment horizontal="center" vertical="center" wrapText="1"/>
    </xf>
    <xf numFmtId="0" fontId="91" fillId="0" borderId="54" xfId="0" applyFont="1" applyFill="1" applyBorder="1" applyAlignment="1">
      <alignment horizontal="center" vertical="center" wrapText="1"/>
    </xf>
    <xf numFmtId="0" fontId="90" fillId="0" borderId="38" xfId="0" applyFont="1" applyFill="1" applyBorder="1" applyAlignment="1">
      <alignment horizontal="center" vertical="center"/>
    </xf>
    <xf numFmtId="0" fontId="90" fillId="0" borderId="39" xfId="0" applyFont="1" applyFill="1" applyBorder="1" applyAlignment="1">
      <alignment horizontal="center" vertical="center"/>
    </xf>
    <xf numFmtId="0" fontId="90" fillId="0" borderId="40" xfId="0" applyFont="1" applyFill="1" applyBorder="1" applyAlignment="1">
      <alignment horizontal="center" vertical="center"/>
    </xf>
    <xf numFmtId="0" fontId="90" fillId="0" borderId="55" xfId="0" applyFont="1" applyFill="1" applyBorder="1" applyAlignment="1">
      <alignment horizontal="center" vertical="center" wrapText="1"/>
    </xf>
    <xf numFmtId="0" fontId="90" fillId="0" borderId="54" xfId="0" applyFont="1" applyFill="1" applyBorder="1" applyAlignment="1">
      <alignment horizontal="center" vertical="center" wrapText="1"/>
    </xf>
    <xf numFmtId="0" fontId="91" fillId="0" borderId="40" xfId="0" applyFont="1" applyFill="1" applyBorder="1" applyAlignment="1">
      <alignment horizontal="center" vertical="center" wrapText="1"/>
    </xf>
    <xf numFmtId="0" fontId="90" fillId="0" borderId="6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0" fillId="0" borderId="73" xfId="3267" applyFont="1" applyFill="1" applyBorder="1" applyAlignment="1">
      <alignment horizontal="center" vertical="center" wrapText="1"/>
    </xf>
    <xf numFmtId="0" fontId="90" fillId="0" borderId="39" xfId="3267" applyFont="1" applyFill="1" applyBorder="1" applyAlignment="1">
      <alignment horizontal="center" vertical="center" wrapText="1"/>
    </xf>
    <xf numFmtId="0" fontId="90" fillId="0" borderId="40" xfId="3267" applyFont="1" applyFill="1" applyBorder="1" applyAlignment="1">
      <alignment horizontal="center" vertical="center" wrapText="1"/>
    </xf>
    <xf numFmtId="0" fontId="90" fillId="0" borderId="38" xfId="3267"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90" fillId="0" borderId="49" xfId="3267" applyFont="1" applyFill="1" applyBorder="1" applyAlignment="1">
      <alignment horizontal="center" vertical="center" wrapText="1"/>
    </xf>
    <xf numFmtId="0" fontId="90" fillId="0" borderId="54" xfId="3267" applyFont="1" applyFill="1" applyBorder="1" applyAlignment="1">
      <alignment horizontal="center" vertical="center" wrapText="1"/>
    </xf>
    <xf numFmtId="0" fontId="90" fillId="0" borderId="55" xfId="3267" applyFont="1" applyFill="1" applyBorder="1" applyAlignment="1">
      <alignment horizontal="center" vertical="center" wrapText="1"/>
    </xf>
    <xf numFmtId="0" fontId="98" fillId="0" borderId="38" xfId="3267" applyFont="1" applyBorder="1" applyAlignment="1">
      <alignment horizontal="center" vertical="center" wrapText="1"/>
    </xf>
    <xf numFmtId="0" fontId="98" fillId="0" borderId="39" xfId="3267" applyFont="1" applyBorder="1" applyAlignment="1">
      <alignment horizontal="center" vertical="center" wrapText="1"/>
    </xf>
    <xf numFmtId="0" fontId="98" fillId="0" borderId="40" xfId="3267" applyFont="1" applyBorder="1" applyAlignment="1">
      <alignment horizontal="center" vertical="center" wrapText="1"/>
    </xf>
    <xf numFmtId="0" fontId="2" fillId="0" borderId="54" xfId="3267" applyFont="1" applyBorder="1" applyAlignment="1">
      <alignment horizontal="center" vertical="center" wrapText="1"/>
    </xf>
    <xf numFmtId="0" fontId="2" fillId="0" borderId="55" xfId="3267" applyFont="1" applyBorder="1" applyAlignment="1">
      <alignment horizontal="center" vertical="center" wrapText="1"/>
    </xf>
    <xf numFmtId="0" fontId="90" fillId="0" borderId="63" xfId="0" applyFont="1" applyFill="1" applyBorder="1" applyAlignment="1">
      <alignment horizontal="center" vertical="center" wrapText="1"/>
    </xf>
    <xf numFmtId="0" fontId="90" fillId="0" borderId="64" xfId="0" applyFont="1" applyFill="1" applyBorder="1" applyAlignment="1">
      <alignment horizontal="center" vertical="center" wrapText="1"/>
    </xf>
    <xf numFmtId="0" fontId="90" fillId="0" borderId="65" xfId="0" applyFont="1" applyFill="1" applyBorder="1" applyAlignment="1">
      <alignment horizontal="center" vertical="center" wrapText="1"/>
    </xf>
    <xf numFmtId="0" fontId="90" fillId="0" borderId="63" xfId="0" applyFont="1" applyFill="1" applyBorder="1" applyAlignment="1">
      <alignment horizontal="center" vertical="center"/>
    </xf>
    <xf numFmtId="0" fontId="90" fillId="0" borderId="64" xfId="0" applyFont="1" applyFill="1" applyBorder="1" applyAlignment="1">
      <alignment horizontal="center" vertical="center"/>
    </xf>
    <xf numFmtId="0" fontId="90" fillId="0" borderId="65" xfId="0" applyFont="1" applyFill="1" applyBorder="1" applyAlignment="1">
      <alignment horizontal="center" vertical="center"/>
    </xf>
    <xf numFmtId="0" fontId="90" fillId="0" borderId="54" xfId="0" applyFont="1" applyFill="1" applyBorder="1" applyAlignment="1">
      <alignment horizontal="center" vertical="center"/>
    </xf>
    <xf numFmtId="0" fontId="90" fillId="0" borderId="55" xfId="0" applyFont="1" applyFill="1" applyBorder="1" applyAlignment="1">
      <alignment horizontal="center" vertical="center"/>
    </xf>
    <xf numFmtId="0" fontId="0" fillId="0" borderId="0" xfId="0" applyAlignment="1">
      <alignment vertical="top" wrapText="1"/>
    </xf>
    <xf numFmtId="0" fontId="0" fillId="0" borderId="0" xfId="0" applyAlignment="1"/>
    <xf numFmtId="0" fontId="2" fillId="0" borderId="63" xfId="3267" applyFont="1" applyBorder="1" applyAlignment="1">
      <alignment horizontal="center" vertical="center" wrapText="1"/>
    </xf>
    <xf numFmtId="0" fontId="2" fillId="0" borderId="64" xfId="3267" applyFont="1" applyBorder="1" applyAlignment="1">
      <alignment horizontal="center" vertical="center" wrapText="1"/>
    </xf>
    <xf numFmtId="0" fontId="2" fillId="0" borderId="65" xfId="3267" applyFont="1" applyBorder="1" applyAlignment="1">
      <alignment horizontal="center" vertical="center" wrapText="1"/>
    </xf>
    <xf numFmtId="0" fontId="90" fillId="2" borderId="49" xfId="0" applyFont="1" applyFill="1" applyBorder="1" applyAlignment="1">
      <alignment horizontal="center" vertical="center"/>
    </xf>
    <xf numFmtId="0" fontId="90" fillId="2" borderId="55" xfId="0" applyFont="1" applyFill="1" applyBorder="1" applyAlignment="1">
      <alignment horizontal="center" vertical="center"/>
    </xf>
    <xf numFmtId="0" fontId="90" fillId="0" borderId="49" xfId="0" applyFont="1" applyFill="1" applyBorder="1" applyAlignment="1">
      <alignment horizontal="center" vertical="center"/>
    </xf>
    <xf numFmtId="10" fontId="0" fillId="2" borderId="0" xfId="0" applyNumberFormat="1" applyFill="1" applyAlignment="1"/>
    <xf numFmtId="0" fontId="3" fillId="2" borderId="0" xfId="3229" applyFont="1" applyFill="1" applyBorder="1" applyAlignment="1">
      <alignment horizontal="center" vertical="center" wrapText="1"/>
      <protection locked="0"/>
    </xf>
    <xf numFmtId="0" fontId="92" fillId="0" borderId="1" xfId="3229" applyFont="1" applyFill="1" applyBorder="1" applyAlignment="1">
      <alignment horizontal="center" vertical="center" wrapText="1"/>
      <protection locked="0"/>
    </xf>
    <xf numFmtId="0" fontId="83" fillId="0" borderId="38" xfId="0" applyFont="1" applyFill="1" applyBorder="1" applyAlignment="1">
      <alignment horizontal="center" vertical="center" wrapText="1"/>
    </xf>
    <xf numFmtId="0" fontId="83" fillId="0" borderId="40" xfId="0" applyFont="1" applyFill="1" applyBorder="1" applyAlignment="1">
      <alignment horizontal="center" vertical="center" wrapText="1"/>
    </xf>
    <xf numFmtId="0" fontId="83" fillId="0" borderId="39" xfId="0" applyFont="1" applyFill="1" applyBorder="1" applyAlignment="1">
      <alignment horizontal="center" vertical="center" wrapText="1"/>
    </xf>
    <xf numFmtId="0" fontId="83" fillId="0" borderId="38" xfId="0" applyFont="1" applyFill="1" applyBorder="1" applyAlignment="1">
      <alignment horizontal="center" vertical="center"/>
    </xf>
    <xf numFmtId="0" fontId="83" fillId="0" borderId="39" xfId="0" applyFont="1" applyFill="1" applyBorder="1" applyAlignment="1">
      <alignment horizontal="center" vertical="center"/>
    </xf>
    <xf numFmtId="0" fontId="83" fillId="0" borderId="40" xfId="0" applyFont="1" applyFill="1" applyBorder="1" applyAlignment="1">
      <alignment horizontal="center" vertical="center"/>
    </xf>
    <xf numFmtId="0" fontId="90" fillId="0" borderId="1" xfId="0" applyFont="1" applyFill="1" applyBorder="1" applyAlignment="1">
      <alignment horizontal="center" vertical="center" wrapText="1"/>
    </xf>
    <xf numFmtId="0" fontId="90" fillId="0" borderId="1" xfId="0" applyFont="1" applyFill="1" applyBorder="1" applyAlignment="1">
      <alignment horizontal="center" vertical="center"/>
    </xf>
  </cellXfs>
  <cellStyles count="3268">
    <cellStyle name="0.0" xfId="2805"/>
    <cellStyle name="20% - Accent1" xfId="2791" builtinId="30" customBuiltin="1"/>
    <cellStyle name="20% - Accent1 2" xfId="19"/>
    <cellStyle name="20% - Accent1 2 2" xfId="20"/>
    <cellStyle name="20% - Accent1 2 2 2" xfId="21"/>
    <cellStyle name="20% - Accent1 2 2 3" xfId="22"/>
    <cellStyle name="20% - Accent1 2 2 4" xfId="23"/>
    <cellStyle name="20% - Accent1 2 2 5" xfId="2807"/>
    <cellStyle name="20% - Accent1 2 3" xfId="24"/>
    <cellStyle name="20% - Accent1 2 4" xfId="25"/>
    <cellStyle name="20% - Accent1 2 5" xfId="26"/>
    <cellStyle name="20% - Accent1 2 6" xfId="2806"/>
    <cellStyle name="20% - Accent1 3" xfId="27"/>
    <cellStyle name="20% - Accent1 3 2" xfId="28"/>
    <cellStyle name="20% - Accent1 3 3" xfId="29"/>
    <cellStyle name="20% - Accent1 3 4" xfId="30"/>
    <cellStyle name="20% - Accent1 3 5" xfId="2808"/>
    <cellStyle name="20% - Accent1 4" xfId="31"/>
    <cellStyle name="20% - Accent1 4 2" xfId="2809"/>
    <cellStyle name="20% - Accent1 5" xfId="32"/>
    <cellStyle name="20% - Accent1 6" xfId="33"/>
    <cellStyle name="20% - Accent1 7" xfId="18"/>
    <cellStyle name="20% - Accent2" xfId="2794" builtinId="34" customBuiltin="1"/>
    <cellStyle name="20% - Accent2 2" xfId="35"/>
    <cellStyle name="20% - Accent2 2 2" xfId="36"/>
    <cellStyle name="20% - Accent2 2 2 2" xfId="37"/>
    <cellStyle name="20% - Accent2 2 2 3" xfId="38"/>
    <cellStyle name="20% - Accent2 2 2 4" xfId="39"/>
    <cellStyle name="20% - Accent2 2 2 5" xfId="2811"/>
    <cellStyle name="20% - Accent2 2 3" xfId="40"/>
    <cellStyle name="20% - Accent2 2 4" xfId="41"/>
    <cellStyle name="20% - Accent2 2 5" xfId="42"/>
    <cellStyle name="20% - Accent2 2 6" xfId="2810"/>
    <cellStyle name="20% - Accent2 3" xfId="43"/>
    <cellStyle name="20% - Accent2 3 2" xfId="44"/>
    <cellStyle name="20% - Accent2 3 3" xfId="45"/>
    <cellStyle name="20% - Accent2 3 4" xfId="46"/>
    <cellStyle name="20% - Accent2 3 5" xfId="2812"/>
    <cellStyle name="20% - Accent2 4" xfId="47"/>
    <cellStyle name="20% - Accent2 4 2" xfId="2813"/>
    <cellStyle name="20% - Accent2 5" xfId="48"/>
    <cellStyle name="20% - Accent2 6" xfId="49"/>
    <cellStyle name="20% - Accent2 7" xfId="34"/>
    <cellStyle name="20% - Accent3" xfId="2796" builtinId="38" customBuiltin="1"/>
    <cellStyle name="20% - Accent3 2" xfId="51"/>
    <cellStyle name="20% - Accent3 2 2" xfId="52"/>
    <cellStyle name="20% - Accent3 2 2 2" xfId="53"/>
    <cellStyle name="20% - Accent3 2 2 3" xfId="54"/>
    <cellStyle name="20% - Accent3 2 2 4" xfId="55"/>
    <cellStyle name="20% - Accent3 2 2 5" xfId="2815"/>
    <cellStyle name="20% - Accent3 2 3" xfId="56"/>
    <cellStyle name="20% - Accent3 2 4" xfId="57"/>
    <cellStyle name="20% - Accent3 2 5" xfId="58"/>
    <cellStyle name="20% - Accent3 2 6" xfId="2814"/>
    <cellStyle name="20% - Accent3 3" xfId="59"/>
    <cellStyle name="20% - Accent3 3 2" xfId="60"/>
    <cellStyle name="20% - Accent3 3 3" xfId="61"/>
    <cellStyle name="20% - Accent3 3 4" xfId="62"/>
    <cellStyle name="20% - Accent3 3 5" xfId="2816"/>
    <cellStyle name="20% - Accent3 4" xfId="63"/>
    <cellStyle name="20% - Accent3 4 2" xfId="2817"/>
    <cellStyle name="20% - Accent3 5" xfId="64"/>
    <cellStyle name="20% - Accent3 6" xfId="65"/>
    <cellStyle name="20% - Accent3 7" xfId="50"/>
    <cellStyle name="20% - Accent4" xfId="2800" builtinId="42" customBuiltin="1"/>
    <cellStyle name="20% - Accent4 2" xfId="67"/>
    <cellStyle name="20% - Accent4 2 2" xfId="68"/>
    <cellStyle name="20% - Accent4 2 2 2" xfId="69"/>
    <cellStyle name="20% - Accent4 2 2 3" xfId="70"/>
    <cellStyle name="20% - Accent4 2 2 4" xfId="71"/>
    <cellStyle name="20% - Accent4 2 2 5" xfId="2819"/>
    <cellStyle name="20% - Accent4 2 3" xfId="72"/>
    <cellStyle name="20% - Accent4 2 4" xfId="73"/>
    <cellStyle name="20% - Accent4 2 5" xfId="74"/>
    <cellStyle name="20% - Accent4 2 6" xfId="2818"/>
    <cellStyle name="20% - Accent4 3" xfId="75"/>
    <cellStyle name="20% - Accent4 3 2" xfId="76"/>
    <cellStyle name="20% - Accent4 3 3" xfId="77"/>
    <cellStyle name="20% - Accent4 3 4" xfId="78"/>
    <cellStyle name="20% - Accent4 3 5" xfId="2820"/>
    <cellStyle name="20% - Accent4 4" xfId="79"/>
    <cellStyle name="20% - Accent4 4 2" xfId="2821"/>
    <cellStyle name="20% - Accent4 5" xfId="80"/>
    <cellStyle name="20% - Accent4 6" xfId="81"/>
    <cellStyle name="20% - Accent4 7" xfId="66"/>
    <cellStyle name="20% - Accent5" xfId="12" builtinId="46" customBuiltin="1"/>
    <cellStyle name="20% - Accent5 2" xfId="82"/>
    <cellStyle name="20% - Accent5 2 2" xfId="83"/>
    <cellStyle name="20% - Accent5 2 2 2" xfId="2822"/>
    <cellStyle name="20% - Accent5 3" xfId="84"/>
    <cellStyle name="20% - Accent5 3 2" xfId="2823"/>
    <cellStyle name="20% - Accent5 4" xfId="2824"/>
    <cellStyle name="20% - Accent6" xfId="16" builtinId="50" customBuiltin="1"/>
    <cellStyle name="20% - Accent6 2" xfId="85"/>
    <cellStyle name="20% - Accent6 2 2" xfId="86"/>
    <cellStyle name="20% - Accent6 2 2 2" xfId="2825"/>
    <cellStyle name="20% - Accent6 3" xfId="87"/>
    <cellStyle name="20% - Accent6 3 2" xfId="2826"/>
    <cellStyle name="20% - Accent6 4" xfId="2827"/>
    <cellStyle name="40% - Accent1" xfId="2792" builtinId="31" customBuiltin="1"/>
    <cellStyle name="40% - Accent1 2" xfId="89"/>
    <cellStyle name="40% - Accent1 2 2" xfId="90"/>
    <cellStyle name="40% - Accent1 2 2 2" xfId="91"/>
    <cellStyle name="40% - Accent1 2 2 3" xfId="92"/>
    <cellStyle name="40% - Accent1 2 2 4" xfId="93"/>
    <cellStyle name="40% - Accent1 2 2 5" xfId="2829"/>
    <cellStyle name="40% - Accent1 2 3" xfId="94"/>
    <cellStyle name="40% - Accent1 2 4" xfId="95"/>
    <cellStyle name="40% - Accent1 2 5" xfId="96"/>
    <cellStyle name="40% - Accent1 2 6" xfId="2828"/>
    <cellStyle name="40% - Accent1 3" xfId="97"/>
    <cellStyle name="40% - Accent1 3 2" xfId="98"/>
    <cellStyle name="40% - Accent1 3 3" xfId="99"/>
    <cellStyle name="40% - Accent1 3 4" xfId="100"/>
    <cellStyle name="40% - Accent1 3 5" xfId="2830"/>
    <cellStyle name="40% - Accent1 4" xfId="101"/>
    <cellStyle name="40% - Accent1 4 2" xfId="2831"/>
    <cellStyle name="40% - Accent1 5" xfId="102"/>
    <cellStyle name="40% - Accent1 6" xfId="103"/>
    <cellStyle name="40% - Accent1 7" xfId="88"/>
    <cellStyle name="40% - Accent2" xfId="9" builtinId="35" customBuiltin="1"/>
    <cellStyle name="40% - Accent2 2" xfId="104"/>
    <cellStyle name="40% - Accent2 2 2" xfId="105"/>
    <cellStyle name="40% - Accent2 2 2 2" xfId="2832"/>
    <cellStyle name="40% - Accent2 3" xfId="106"/>
    <cellStyle name="40% - Accent2 3 2" xfId="2833"/>
    <cellStyle name="40% - Accent2 4" xfId="2834"/>
    <cellStyle name="40% - Accent3" xfId="2797" builtinId="39" customBuiltin="1"/>
    <cellStyle name="40% - Accent3 2" xfId="108"/>
    <cellStyle name="40% - Accent3 2 2" xfId="109"/>
    <cellStyle name="40% - Accent3 2 2 2" xfId="110"/>
    <cellStyle name="40% - Accent3 2 2 3" xfId="111"/>
    <cellStyle name="40% - Accent3 2 2 4" xfId="112"/>
    <cellStyle name="40% - Accent3 2 2 5" xfId="2836"/>
    <cellStyle name="40% - Accent3 2 3" xfId="113"/>
    <cellStyle name="40% - Accent3 2 4" xfId="114"/>
    <cellStyle name="40% - Accent3 2 5" xfId="115"/>
    <cellStyle name="40% - Accent3 2 6" xfId="2835"/>
    <cellStyle name="40% - Accent3 3" xfId="116"/>
    <cellStyle name="40% - Accent3 3 2" xfId="117"/>
    <cellStyle name="40% - Accent3 3 3" xfId="118"/>
    <cellStyle name="40% - Accent3 3 4" xfId="119"/>
    <cellStyle name="40% - Accent3 3 5" xfId="2837"/>
    <cellStyle name="40% - Accent3 4" xfId="120"/>
    <cellStyle name="40% - Accent3 4 2" xfId="2838"/>
    <cellStyle name="40% - Accent3 5" xfId="121"/>
    <cellStyle name="40% - Accent3 6" xfId="122"/>
    <cellStyle name="40% - Accent3 7" xfId="107"/>
    <cellStyle name="40% - Accent4" xfId="2801" builtinId="43" customBuiltin="1"/>
    <cellStyle name="40% - Accent4 2" xfId="124"/>
    <cellStyle name="40% - Accent4 2 2" xfId="125"/>
    <cellStyle name="40% - Accent4 2 2 2" xfId="126"/>
    <cellStyle name="40% - Accent4 2 2 3" xfId="127"/>
    <cellStyle name="40% - Accent4 2 2 4" xfId="128"/>
    <cellStyle name="40% - Accent4 2 2 5" xfId="2840"/>
    <cellStyle name="40% - Accent4 2 3" xfId="129"/>
    <cellStyle name="40% - Accent4 2 4" xfId="130"/>
    <cellStyle name="40% - Accent4 2 5" xfId="131"/>
    <cellStyle name="40% - Accent4 2 6" xfId="2839"/>
    <cellStyle name="40% - Accent4 3" xfId="132"/>
    <cellStyle name="40% - Accent4 3 2" xfId="133"/>
    <cellStyle name="40% - Accent4 3 3" xfId="134"/>
    <cellStyle name="40% - Accent4 3 4" xfId="135"/>
    <cellStyle name="40% - Accent4 3 5" xfId="2841"/>
    <cellStyle name="40% - Accent4 4" xfId="136"/>
    <cellStyle name="40% - Accent4 4 2" xfId="2842"/>
    <cellStyle name="40% - Accent4 5" xfId="137"/>
    <cellStyle name="40% - Accent4 6" xfId="138"/>
    <cellStyle name="40% - Accent4 7" xfId="123"/>
    <cellStyle name="40% - Accent5" xfId="13" builtinId="47" customBuiltin="1"/>
    <cellStyle name="40% - Accent5 2" xfId="139"/>
    <cellStyle name="40% - Accent5 2 2" xfId="140"/>
    <cellStyle name="40% - Accent5 2 2 2" xfId="2843"/>
    <cellStyle name="40% - Accent5 3" xfId="141"/>
    <cellStyle name="40% - Accent5 3 2" xfId="2844"/>
    <cellStyle name="40% - Accent5 4" xfId="2845"/>
    <cellStyle name="40% - Accent6" xfId="2803" builtinId="51" customBuiltin="1"/>
    <cellStyle name="40% - Accent6 2" xfId="143"/>
    <cellStyle name="40% - Accent6 2 2" xfId="144"/>
    <cellStyle name="40% - Accent6 2 2 2" xfId="145"/>
    <cellStyle name="40% - Accent6 2 2 3" xfId="146"/>
    <cellStyle name="40% - Accent6 2 2 4" xfId="147"/>
    <cellStyle name="40% - Accent6 2 2 5" xfId="2847"/>
    <cellStyle name="40% - Accent6 2 3" xfId="148"/>
    <cellStyle name="40% - Accent6 2 4" xfId="149"/>
    <cellStyle name="40% - Accent6 2 5" xfId="150"/>
    <cellStyle name="40% - Accent6 2 6" xfId="2846"/>
    <cellStyle name="40% - Accent6 3" xfId="151"/>
    <cellStyle name="40% - Accent6 3 2" xfId="152"/>
    <cellStyle name="40% - Accent6 3 3" xfId="153"/>
    <cellStyle name="40% - Accent6 3 4" xfId="154"/>
    <cellStyle name="40% - Accent6 3 5" xfId="2848"/>
    <cellStyle name="40% - Accent6 4" xfId="155"/>
    <cellStyle name="40% - Accent6 4 2" xfId="2849"/>
    <cellStyle name="40% - Accent6 5" xfId="156"/>
    <cellStyle name="40% - Accent6 6" xfId="157"/>
    <cellStyle name="40% - Accent6 7" xfId="142"/>
    <cellStyle name="60% - Accent1" xfId="2793" builtinId="32" customBuiltin="1"/>
    <cellStyle name="60% - Accent1 2" xfId="159"/>
    <cellStyle name="60% - Accent1 2 2" xfId="2851"/>
    <cellStyle name="60% - Accent1 2 3" xfId="2850"/>
    <cellStyle name="60% - Accent1 3" xfId="160"/>
    <cellStyle name="60% - Accent1 3 2" xfId="2852"/>
    <cellStyle name="60% - Accent1 4" xfId="161"/>
    <cellStyle name="60% - Accent1 5" xfId="158"/>
    <cellStyle name="60% - Accent2" xfId="10" builtinId="36" customBuiltin="1"/>
    <cellStyle name="60% - Accent2 2" xfId="2853"/>
    <cellStyle name="60% - Accent2 2 2" xfId="2854"/>
    <cellStyle name="60% - Accent2 3" xfId="2855"/>
    <cellStyle name="60% - Accent3" xfId="2798" builtinId="40" customBuiltin="1"/>
    <cellStyle name="60% - Accent3 2" xfId="163"/>
    <cellStyle name="60% - Accent3 2 2" xfId="2857"/>
    <cellStyle name="60% - Accent3 2 3" xfId="2856"/>
    <cellStyle name="60% - Accent3 3" xfId="164"/>
    <cellStyle name="60% - Accent3 3 2" xfId="2858"/>
    <cellStyle name="60% - Accent3 4" xfId="165"/>
    <cellStyle name="60% - Accent3 5" xfId="162"/>
    <cellStyle name="60% - Accent4" xfId="2802" builtinId="44" customBuiltin="1"/>
    <cellStyle name="60% - Accent4 2" xfId="167"/>
    <cellStyle name="60% - Accent4 2 2" xfId="2860"/>
    <cellStyle name="60% - Accent4 2 3" xfId="2859"/>
    <cellStyle name="60% - Accent4 3" xfId="168"/>
    <cellStyle name="60% - Accent4 3 2" xfId="2861"/>
    <cellStyle name="60% - Accent4 4" xfId="169"/>
    <cellStyle name="60% - Accent4 5" xfId="166"/>
    <cellStyle name="60% - Accent5" xfId="14" builtinId="48" customBuiltin="1"/>
    <cellStyle name="60% - Accent5 2" xfId="2862"/>
    <cellStyle name="60% - Accent5 2 2" xfId="2863"/>
    <cellStyle name="60% - Accent5 3" xfId="2864"/>
    <cellStyle name="60% - Accent6" xfId="2804" builtinId="52" customBuiltin="1"/>
    <cellStyle name="60% - Accent6 2" xfId="171"/>
    <cellStyle name="60% - Accent6 2 2" xfId="2866"/>
    <cellStyle name="60% - Accent6 2 3" xfId="2865"/>
    <cellStyle name="60% - Accent6 3" xfId="172"/>
    <cellStyle name="60% - Accent6 3 2" xfId="2867"/>
    <cellStyle name="60% - Accent6 4" xfId="173"/>
    <cellStyle name="60% - Accent6 5" xfId="170"/>
    <cellStyle name="Accent1" xfId="2790" builtinId="29" customBuiltin="1"/>
    <cellStyle name="Accent1 2" xfId="175"/>
    <cellStyle name="Accent1 2 2" xfId="2869"/>
    <cellStyle name="Accent1 2 3" xfId="2868"/>
    <cellStyle name="Accent1 3" xfId="176"/>
    <cellStyle name="Accent1 3 2" xfId="2870"/>
    <cellStyle name="Accent1 4" xfId="177"/>
    <cellStyle name="Accent1 5" xfId="174"/>
    <cellStyle name="Accent2" xfId="8" builtinId="33" customBuiltin="1"/>
    <cellStyle name="Accent2 2" xfId="2871"/>
    <cellStyle name="Accent2 2 2" xfId="2872"/>
    <cellStyle name="Accent2 3" xfId="2873"/>
    <cellStyle name="Accent3" xfId="2795" builtinId="37" customBuiltin="1"/>
    <cellStyle name="Accent3 2" xfId="179"/>
    <cellStyle name="Accent3 2 2" xfId="2875"/>
    <cellStyle name="Accent3 2 3" xfId="2874"/>
    <cellStyle name="Accent3 3" xfId="180"/>
    <cellStyle name="Accent3 3 2" xfId="2876"/>
    <cellStyle name="Accent3 4" xfId="181"/>
    <cellStyle name="Accent3 5" xfId="178"/>
    <cellStyle name="Accent4" xfId="2799" builtinId="41" customBuiltin="1"/>
    <cellStyle name="Accent4 2" xfId="183"/>
    <cellStyle name="Accent4 2 2" xfId="2878"/>
    <cellStyle name="Accent4 2 3" xfId="2877"/>
    <cellStyle name="Accent4 3" xfId="184"/>
    <cellStyle name="Accent4 3 2" xfId="2879"/>
    <cellStyle name="Accent4 4" xfId="185"/>
    <cellStyle name="Accent4 5" xfId="182"/>
    <cellStyle name="Accent5" xfId="11" builtinId="45" customBuiltin="1"/>
    <cellStyle name="Accent5 2" xfId="2880"/>
    <cellStyle name="Accent5 2 2" xfId="2881"/>
    <cellStyle name="Accent5 3" xfId="2882"/>
    <cellStyle name="Accent6" xfId="15" builtinId="49" customBuiltin="1"/>
    <cellStyle name="Accent6 2" xfId="2883"/>
    <cellStyle name="Accent6 2 2" xfId="2884"/>
    <cellStyle name="Accent6 3" xfId="2885"/>
    <cellStyle name="AIHWnumber" xfId="2886"/>
    <cellStyle name="AIHWnumber*" xfId="2887"/>
    <cellStyle name="AIHWtable" xfId="2888"/>
    <cellStyle name="Bad" xfId="1" builtinId="27" customBuiltin="1"/>
    <cellStyle name="Bad 2" xfId="2889"/>
    <cellStyle name="Bad 2 2" xfId="2890"/>
    <cellStyle name="Bad 3" xfId="2891"/>
    <cellStyle name="Calculation" xfId="2788" builtinId="22" customBuiltin="1"/>
    <cellStyle name="Calculation 2" xfId="187"/>
    <cellStyle name="Calculation 2 2" xfId="2893"/>
    <cellStyle name="Calculation 2 3" xfId="2892"/>
    <cellStyle name="Calculation 3" xfId="188"/>
    <cellStyle name="Calculation 3 2" xfId="2894"/>
    <cellStyle name="Calculation 4" xfId="189"/>
    <cellStyle name="Calculation 5" xfId="186"/>
    <cellStyle name="cells" xfId="3228"/>
    <cellStyle name="Check Cell" xfId="5" builtinId="23" customBuiltin="1"/>
    <cellStyle name="Check Cell 2" xfId="2895"/>
    <cellStyle name="Check Cell 2 2" xfId="2896"/>
    <cellStyle name="Check Cell 3" xfId="2897"/>
    <cellStyle name="column field" xfId="3229"/>
    <cellStyle name="Column subhead" xfId="2898"/>
    <cellStyle name="Comma" xfId="3225" builtinId="3"/>
    <cellStyle name="Comma 2" xfId="2899"/>
    <cellStyle name="Comma 2 2" xfId="2900"/>
    <cellStyle name="Comma 3" xfId="2901"/>
    <cellStyle name="Comma 3 2" xfId="2902"/>
    <cellStyle name="Comma 4" xfId="3251"/>
    <cellStyle name="Data" xfId="2903"/>
    <cellStyle name="Data _prev" xfId="2904"/>
    <cellStyle name="data_#67435 - Productivity Commission - Overcoming Indigenous Disadvantage Key Indicators 2009" xfId="2905"/>
    <cellStyle name="DISUtable" xfId="2906"/>
    <cellStyle name="DISUtableZeroDisplay" xfId="2907"/>
    <cellStyle name="Excel Built-in Normal" xfId="190"/>
    <cellStyle name="Explanatory Text" xfId="7" builtinId="53" customBuiltin="1"/>
    <cellStyle name="Explanatory Text 2" xfId="2908"/>
    <cellStyle name="Explanatory Text 2 2" xfId="2909"/>
    <cellStyle name="Explanatory Text 3" xfId="2910"/>
    <cellStyle name="field" xfId="3230"/>
    <cellStyle name="field names" xfId="3231"/>
    <cellStyle name="Followed Hyperlink 2" xfId="191"/>
    <cellStyle name="footer" xfId="3232"/>
    <cellStyle name="Good" xfId="2786" builtinId="26" customBuiltin="1"/>
    <cellStyle name="Good 2" xfId="193"/>
    <cellStyle name="Good 2 2" xfId="2912"/>
    <cellStyle name="Good 2 3" xfId="2911"/>
    <cellStyle name="Good 3" xfId="194"/>
    <cellStyle name="Good 3 2" xfId="2913"/>
    <cellStyle name="Good 4" xfId="195"/>
    <cellStyle name="Good 5" xfId="192"/>
    <cellStyle name="heading" xfId="3233"/>
    <cellStyle name="Heading 1" xfId="2782" builtinId="16" customBuiltin="1"/>
    <cellStyle name="Heading 1 2" xfId="197"/>
    <cellStyle name="Heading 1 2 2" xfId="2915"/>
    <cellStyle name="Heading 1 2 3" xfId="2914"/>
    <cellStyle name="Heading 1 3" xfId="198"/>
    <cellStyle name="Heading 1 3 2" xfId="2916"/>
    <cellStyle name="Heading 1 3 2 2" xfId="3131"/>
    <cellStyle name="Heading 1 4" xfId="199"/>
    <cellStyle name="Heading 1 5" xfId="196"/>
    <cellStyle name="Heading 1 5 2" xfId="3132"/>
    <cellStyle name="Heading 2" xfId="2783" builtinId="17" customBuiltin="1"/>
    <cellStyle name="Heading 2 2" xfId="201"/>
    <cellStyle name="Heading 2 2 2" xfId="2918"/>
    <cellStyle name="Heading 2 2 3" xfId="2917"/>
    <cellStyle name="Heading 2 3" xfId="202"/>
    <cellStyle name="Heading 2 3 2" xfId="2919"/>
    <cellStyle name="Heading 2 4" xfId="203"/>
    <cellStyle name="Heading 2 5" xfId="200"/>
    <cellStyle name="Heading 3" xfId="2784" builtinId="18" customBuiltin="1"/>
    <cellStyle name="Heading 3 2" xfId="205"/>
    <cellStyle name="Heading 3 2 2" xfId="2921"/>
    <cellStyle name="Heading 3 2 3" xfId="2920"/>
    <cellStyle name="Heading 3 3" xfId="206"/>
    <cellStyle name="Heading 3 3 2" xfId="2922"/>
    <cellStyle name="Heading 3 3 2 2" xfId="3133"/>
    <cellStyle name="Heading 3 4" xfId="207"/>
    <cellStyle name="Heading 3 5" xfId="204"/>
    <cellStyle name="Heading 3 5 2" xfId="3134"/>
    <cellStyle name="Heading 4" xfId="2785" builtinId="19" customBuiltin="1"/>
    <cellStyle name="Heading 4 2" xfId="209"/>
    <cellStyle name="Heading 4 2 2" xfId="2924"/>
    <cellStyle name="Heading 4 2 3" xfId="2923"/>
    <cellStyle name="Heading 4 3" xfId="210"/>
    <cellStyle name="Heading 4 3 2" xfId="2925"/>
    <cellStyle name="Heading 4 3 2 2" xfId="3135"/>
    <cellStyle name="Heading 4 4" xfId="211"/>
    <cellStyle name="Heading 4 5" xfId="208"/>
    <cellStyle name="Heading 4 5 2" xfId="3136"/>
    <cellStyle name="Hyperlink" xfId="3266" builtinId="8"/>
    <cellStyle name="Hyperlink 2" xfId="212"/>
    <cellStyle name="Hyperlink 2 2" xfId="213"/>
    <cellStyle name="Hyperlink 2 2 2" xfId="2926"/>
    <cellStyle name="Hyperlink 2 3" xfId="214"/>
    <cellStyle name="Hyperlink 2 3 2" xfId="2928"/>
    <cellStyle name="Hyperlink 2 3 3" xfId="2927"/>
    <cellStyle name="Hyperlink 2 4" xfId="215"/>
    <cellStyle name="Hyperlink 2 5" xfId="216"/>
    <cellStyle name="Hyperlink 3" xfId="217"/>
    <cellStyle name="Hyperlink 3 2" xfId="2929"/>
    <cellStyle name="Hyperlink 4" xfId="218"/>
    <cellStyle name="Hyperlink 4 2" xfId="2930"/>
    <cellStyle name="Hyperlink 4 2 2" xfId="3137"/>
    <cellStyle name="Hyperlink 5" xfId="219"/>
    <cellStyle name="Hyperlink 5 2" xfId="220"/>
    <cellStyle name="Hyperlink 5 3" xfId="2931"/>
    <cellStyle name="Hyperlink 5 3 2" xfId="3139"/>
    <cellStyle name="Hyperlink 5 4" xfId="3138"/>
    <cellStyle name="Hyperlink 6" xfId="221"/>
    <cellStyle name="Hyperlink 6 2" xfId="3141"/>
    <cellStyle name="Hyperlink 6 3" xfId="3142"/>
    <cellStyle name="Hyperlink 6 4" xfId="3140"/>
    <cellStyle name="Hyperlink 7" xfId="222"/>
    <cellStyle name="Hyperlink 8" xfId="223"/>
    <cellStyle name="Hyperlink 9" xfId="224"/>
    <cellStyle name="Input" xfId="3" builtinId="20" customBuiltin="1"/>
    <cellStyle name="Input 2" xfId="2932"/>
    <cellStyle name="Input 2 2" xfId="2933"/>
    <cellStyle name="Input 3" xfId="2934"/>
    <cellStyle name="L Cell text" xfId="2935"/>
    <cellStyle name="L column heading/total" xfId="2936"/>
    <cellStyle name="L column heading/total 2" xfId="3130"/>
    <cellStyle name="L Subtotal" xfId="2937"/>
    <cellStyle name="Linked Cell" xfId="4" builtinId="24" customBuiltin="1"/>
    <cellStyle name="Linked Cell 2" xfId="2938"/>
    <cellStyle name="Linked Cell 2 2" xfId="2939"/>
    <cellStyle name="Linked Cell 3" xfId="2940"/>
    <cellStyle name="Microsoft Excel found an error in the formula you entered. Do you want to accept the correction proposed below?_x000a__x000a_|_x000a__x000a_• To accept the correction, click Yes._x000a_• To close this message and correct the formula yourself, click No." xfId="2941"/>
    <cellStyle name="Neutral" xfId="2" builtinId="28" customBuiltin="1"/>
    <cellStyle name="Neutral 2" xfId="2942"/>
    <cellStyle name="Neutral 2 2" xfId="2943"/>
    <cellStyle name="Neutral 3" xfId="2944"/>
    <cellStyle name="Normal" xfId="0" builtinId="0"/>
    <cellStyle name="Normal 10" xfId="225"/>
    <cellStyle name="Normal 10 2" xfId="226"/>
    <cellStyle name="Normal 10 2 2" xfId="227"/>
    <cellStyle name="Normal 10 2 2 2" xfId="228"/>
    <cellStyle name="Normal 10 2 2 2 2" xfId="229"/>
    <cellStyle name="Normal 10 2 2 3" xfId="230"/>
    <cellStyle name="Normal 10 2 3" xfId="231"/>
    <cellStyle name="Normal 10 2 3 2" xfId="232"/>
    <cellStyle name="Normal 10 2 4" xfId="233"/>
    <cellStyle name="Normal 10 3" xfId="234"/>
    <cellStyle name="Normal 10 3 2" xfId="235"/>
    <cellStyle name="Normal 10 3 2 2" xfId="236"/>
    <cellStyle name="Normal 10 3 3" xfId="237"/>
    <cellStyle name="Normal 10 4" xfId="238"/>
    <cellStyle name="Normal 10 4 2" xfId="239"/>
    <cellStyle name="Normal 10 5" xfId="240"/>
    <cellStyle name="Normal 11" xfId="241"/>
    <cellStyle name="Normal 11 2" xfId="242"/>
    <cellStyle name="Normal 11 2 2" xfId="243"/>
    <cellStyle name="Normal 11 2 2 2" xfId="244"/>
    <cellStyle name="Normal 11 2 2 2 2" xfId="245"/>
    <cellStyle name="Normal 11 2 2 3" xfId="246"/>
    <cellStyle name="Normal 11 2 3" xfId="247"/>
    <cellStyle name="Normal 11 2 3 2" xfId="248"/>
    <cellStyle name="Normal 11 2 4" xfId="249"/>
    <cellStyle name="Normal 11 3" xfId="250"/>
    <cellStyle name="Normal 11 3 2" xfId="251"/>
    <cellStyle name="Normal 11 3 2 2" xfId="252"/>
    <cellStyle name="Normal 11 3 3" xfId="253"/>
    <cellStyle name="Normal 11 4" xfId="254"/>
    <cellStyle name="Normal 11 4 2" xfId="255"/>
    <cellStyle name="Normal 11 5" xfId="256"/>
    <cellStyle name="Normal 11 6" xfId="2945"/>
    <cellStyle name="Normal 12" xfId="257"/>
    <cellStyle name="Normal 13" xfId="258"/>
    <cellStyle name="Normal 13 2" xfId="259"/>
    <cellStyle name="Normal 13 2 2" xfId="260"/>
    <cellStyle name="Normal 13 2 2 2" xfId="261"/>
    <cellStyle name="Normal 13 2 3" xfId="262"/>
    <cellStyle name="Normal 13 3" xfId="263"/>
    <cellStyle name="Normal 13 3 2" xfId="264"/>
    <cellStyle name="Normal 13 4" xfId="265"/>
    <cellStyle name="Normal 14" xfId="266"/>
    <cellStyle name="Normal 14 2" xfId="267"/>
    <cellStyle name="Normal 14 3" xfId="268"/>
    <cellStyle name="Normal 14 3 2" xfId="269"/>
    <cellStyle name="Normal 15" xfId="270"/>
    <cellStyle name="Normal 15 2" xfId="271"/>
    <cellStyle name="Normal 16" xfId="272"/>
    <cellStyle name="Normal 16 2" xfId="273"/>
    <cellStyle name="Normal 17" xfId="274"/>
    <cellStyle name="Normal 17 2" xfId="275"/>
    <cellStyle name="Normal 18" xfId="276"/>
    <cellStyle name="Normal 19" xfId="277"/>
    <cellStyle name="Normal 19 2" xfId="278"/>
    <cellStyle name="Normal 19 3" xfId="279"/>
    <cellStyle name="Normal 19 4" xfId="280"/>
    <cellStyle name="Normal 2" xfId="281"/>
    <cellStyle name="Normal 2 10" xfId="282"/>
    <cellStyle name="Normal 2 10 2" xfId="283"/>
    <cellStyle name="Normal 2 10 2 2" xfId="284"/>
    <cellStyle name="Normal 2 10 2 2 2" xfId="285"/>
    <cellStyle name="Normal 2 10 2 2 2 2" xfId="286"/>
    <cellStyle name="Normal 2 10 2 2 3" xfId="287"/>
    <cellStyle name="Normal 2 10 2 3" xfId="288"/>
    <cellStyle name="Normal 2 10 2 3 2" xfId="289"/>
    <cellStyle name="Normal 2 10 2 4" xfId="290"/>
    <cellStyle name="Normal 2 10 2 5" xfId="2948"/>
    <cellStyle name="Normal 2 10 3" xfId="291"/>
    <cellStyle name="Normal 2 10 3 2" xfId="292"/>
    <cellStyle name="Normal 2 10 3 2 2" xfId="293"/>
    <cellStyle name="Normal 2 10 3 3" xfId="294"/>
    <cellStyle name="Normal 2 10 3 4" xfId="2949"/>
    <cellStyle name="Normal 2 10 4" xfId="295"/>
    <cellStyle name="Normal 2 10 4 2" xfId="296"/>
    <cellStyle name="Normal 2 10 4 3" xfId="2950"/>
    <cellStyle name="Normal 2 10 5" xfId="297"/>
    <cellStyle name="Normal 2 10 5 2" xfId="2951"/>
    <cellStyle name="Normal 2 10 6" xfId="2947"/>
    <cellStyle name="Normal 2 11" xfId="298"/>
    <cellStyle name="Normal 2 11 2" xfId="299"/>
    <cellStyle name="Normal 2 11 2 2" xfId="300"/>
    <cellStyle name="Normal 2 11 2 2 2" xfId="301"/>
    <cellStyle name="Normal 2 11 2 3" xfId="302"/>
    <cellStyle name="Normal 2 11 3" xfId="303"/>
    <cellStyle name="Normal 2 11 3 2" xfId="304"/>
    <cellStyle name="Normal 2 11 4" xfId="305"/>
    <cellStyle name="Normal 2 12" xfId="306"/>
    <cellStyle name="Normal 2 12 2" xfId="307"/>
    <cellStyle name="Normal 2 12 2 2" xfId="308"/>
    <cellStyle name="Normal 2 12 3" xfId="309"/>
    <cellStyle name="Normal 2 13" xfId="310"/>
    <cellStyle name="Normal 2 13 2" xfId="311"/>
    <cellStyle name="Normal 2 14" xfId="312"/>
    <cellStyle name="Normal 2 14 2" xfId="313"/>
    <cellStyle name="Normal 2 15" xfId="2946"/>
    <cellStyle name="Normal 2 2" xfId="314"/>
    <cellStyle name="Normal 2 2 10" xfId="315"/>
    <cellStyle name="Normal 2 2 10 2" xfId="316"/>
    <cellStyle name="Normal 2 2 10 2 2" xfId="317"/>
    <cellStyle name="Normal 2 2 10 2 2 2" xfId="318"/>
    <cellStyle name="Normal 2 2 10 2 3" xfId="319"/>
    <cellStyle name="Normal 2 2 10 3" xfId="320"/>
    <cellStyle name="Normal 2 2 10 3 2" xfId="321"/>
    <cellStyle name="Normal 2 2 10 4" xfId="322"/>
    <cellStyle name="Normal 2 2 11" xfId="323"/>
    <cellStyle name="Normal 2 2 11 2" xfId="324"/>
    <cellStyle name="Normal 2 2 11 2 2" xfId="325"/>
    <cellStyle name="Normal 2 2 11 3" xfId="326"/>
    <cellStyle name="Normal 2 2 12" xfId="327"/>
    <cellStyle name="Normal 2 2 12 2" xfId="328"/>
    <cellStyle name="Normal 2 2 13" xfId="329"/>
    <cellStyle name="Normal 2 2 14" xfId="330"/>
    <cellStyle name="Normal 2 2 15" xfId="331"/>
    <cellStyle name="Normal 2 2 16" xfId="2952"/>
    <cellStyle name="Normal 2 2 2" xfId="332"/>
    <cellStyle name="Normal 2 2 2 10" xfId="333"/>
    <cellStyle name="Normal 2 2 2 10 2" xfId="334"/>
    <cellStyle name="Normal 2 2 2 11" xfId="335"/>
    <cellStyle name="Normal 2 2 2 12" xfId="2953"/>
    <cellStyle name="Normal 2 2 2 2" xfId="336"/>
    <cellStyle name="Normal 2 2 2 2 10" xfId="337"/>
    <cellStyle name="Normal 2 2 2 2 2" xfId="338"/>
    <cellStyle name="Normal 2 2 2 2 2 2" xfId="339"/>
    <cellStyle name="Normal 2 2 2 2 2 2 2" xfId="340"/>
    <cellStyle name="Normal 2 2 2 2 2 2 2 2" xfId="341"/>
    <cellStyle name="Normal 2 2 2 2 2 2 2 2 2" xfId="342"/>
    <cellStyle name="Normal 2 2 2 2 2 2 2 2 2 2" xfId="343"/>
    <cellStyle name="Normal 2 2 2 2 2 2 2 2 3" xfId="344"/>
    <cellStyle name="Normal 2 2 2 2 2 2 2 3" xfId="345"/>
    <cellStyle name="Normal 2 2 2 2 2 2 2 3 2" xfId="346"/>
    <cellStyle name="Normal 2 2 2 2 2 2 2 4" xfId="347"/>
    <cellStyle name="Normal 2 2 2 2 2 2 3" xfId="348"/>
    <cellStyle name="Normal 2 2 2 2 2 2 3 2" xfId="349"/>
    <cellStyle name="Normal 2 2 2 2 2 2 3 2 2" xfId="350"/>
    <cellStyle name="Normal 2 2 2 2 2 2 3 3" xfId="351"/>
    <cellStyle name="Normal 2 2 2 2 2 2 4" xfId="352"/>
    <cellStyle name="Normal 2 2 2 2 2 2 4 2" xfId="353"/>
    <cellStyle name="Normal 2 2 2 2 2 2 5" xfId="354"/>
    <cellStyle name="Normal 2 2 2 2 2 3" xfId="355"/>
    <cellStyle name="Normal 2 2 2 2 2 3 2" xfId="356"/>
    <cellStyle name="Normal 2 2 2 2 2 3 2 2" xfId="357"/>
    <cellStyle name="Normal 2 2 2 2 2 3 2 2 2" xfId="358"/>
    <cellStyle name="Normal 2 2 2 2 2 3 2 2 2 2" xfId="359"/>
    <cellStyle name="Normal 2 2 2 2 2 3 2 2 3" xfId="360"/>
    <cellStyle name="Normal 2 2 2 2 2 3 2 3" xfId="361"/>
    <cellStyle name="Normal 2 2 2 2 2 3 2 3 2" xfId="362"/>
    <cellStyle name="Normal 2 2 2 2 2 3 2 4" xfId="363"/>
    <cellStyle name="Normal 2 2 2 2 2 3 3" xfId="364"/>
    <cellStyle name="Normal 2 2 2 2 2 3 3 2" xfId="365"/>
    <cellStyle name="Normal 2 2 2 2 2 3 3 2 2" xfId="366"/>
    <cellStyle name="Normal 2 2 2 2 2 3 3 3" xfId="367"/>
    <cellStyle name="Normal 2 2 2 2 2 3 4" xfId="368"/>
    <cellStyle name="Normal 2 2 2 2 2 3 4 2" xfId="369"/>
    <cellStyle name="Normal 2 2 2 2 2 3 5" xfId="370"/>
    <cellStyle name="Normal 2 2 2 2 2 4" xfId="371"/>
    <cellStyle name="Normal 2 2 2 2 2 4 2" xfId="372"/>
    <cellStyle name="Normal 2 2 2 2 2 4 2 2" xfId="373"/>
    <cellStyle name="Normal 2 2 2 2 2 4 2 2 2" xfId="374"/>
    <cellStyle name="Normal 2 2 2 2 2 4 2 2 2 2" xfId="375"/>
    <cellStyle name="Normal 2 2 2 2 2 4 2 2 3" xfId="376"/>
    <cellStyle name="Normal 2 2 2 2 2 4 2 3" xfId="377"/>
    <cellStyle name="Normal 2 2 2 2 2 4 2 3 2" xfId="378"/>
    <cellStyle name="Normal 2 2 2 2 2 4 2 4" xfId="379"/>
    <cellStyle name="Normal 2 2 2 2 2 4 3" xfId="380"/>
    <cellStyle name="Normal 2 2 2 2 2 4 3 2" xfId="381"/>
    <cellStyle name="Normal 2 2 2 2 2 4 3 2 2" xfId="382"/>
    <cellStyle name="Normal 2 2 2 2 2 4 3 3" xfId="383"/>
    <cellStyle name="Normal 2 2 2 2 2 4 4" xfId="384"/>
    <cellStyle name="Normal 2 2 2 2 2 4 4 2" xfId="385"/>
    <cellStyle name="Normal 2 2 2 2 2 4 5" xfId="386"/>
    <cellStyle name="Normal 2 2 2 2 2 5" xfId="387"/>
    <cellStyle name="Normal 2 2 2 2 2 5 2" xfId="388"/>
    <cellStyle name="Normal 2 2 2 2 2 5 2 2" xfId="389"/>
    <cellStyle name="Normal 2 2 2 2 2 5 2 2 2" xfId="390"/>
    <cellStyle name="Normal 2 2 2 2 2 5 2 2 2 2" xfId="391"/>
    <cellStyle name="Normal 2 2 2 2 2 5 2 2 3" xfId="392"/>
    <cellStyle name="Normal 2 2 2 2 2 5 2 3" xfId="393"/>
    <cellStyle name="Normal 2 2 2 2 2 5 2 3 2" xfId="394"/>
    <cellStyle name="Normal 2 2 2 2 2 5 2 4" xfId="395"/>
    <cellStyle name="Normal 2 2 2 2 2 5 3" xfId="396"/>
    <cellStyle name="Normal 2 2 2 2 2 5 3 2" xfId="397"/>
    <cellStyle name="Normal 2 2 2 2 2 5 3 2 2" xfId="398"/>
    <cellStyle name="Normal 2 2 2 2 2 5 3 3" xfId="399"/>
    <cellStyle name="Normal 2 2 2 2 2 5 4" xfId="400"/>
    <cellStyle name="Normal 2 2 2 2 2 5 4 2" xfId="401"/>
    <cellStyle name="Normal 2 2 2 2 2 5 5" xfId="402"/>
    <cellStyle name="Normal 2 2 2 2 2 6" xfId="403"/>
    <cellStyle name="Normal 2 2 2 2 2 6 2" xfId="404"/>
    <cellStyle name="Normal 2 2 2 2 2 6 2 2" xfId="405"/>
    <cellStyle name="Normal 2 2 2 2 2 6 2 2 2" xfId="406"/>
    <cellStyle name="Normal 2 2 2 2 2 6 2 3" xfId="407"/>
    <cellStyle name="Normal 2 2 2 2 2 6 3" xfId="408"/>
    <cellStyle name="Normal 2 2 2 2 2 6 3 2" xfId="409"/>
    <cellStyle name="Normal 2 2 2 2 2 6 4" xfId="410"/>
    <cellStyle name="Normal 2 2 2 2 2 7" xfId="411"/>
    <cellStyle name="Normal 2 2 2 2 2 7 2" xfId="412"/>
    <cellStyle name="Normal 2 2 2 2 2 7 2 2" xfId="413"/>
    <cellStyle name="Normal 2 2 2 2 2 7 3" xfId="414"/>
    <cellStyle name="Normal 2 2 2 2 2 8" xfId="415"/>
    <cellStyle name="Normal 2 2 2 2 2 8 2" xfId="416"/>
    <cellStyle name="Normal 2 2 2 2 2 9" xfId="417"/>
    <cellStyle name="Normal 2 2 2 2 3" xfId="418"/>
    <cellStyle name="Normal 2 2 2 2 3 2" xfId="419"/>
    <cellStyle name="Normal 2 2 2 2 3 2 2" xfId="420"/>
    <cellStyle name="Normal 2 2 2 2 3 2 2 2" xfId="421"/>
    <cellStyle name="Normal 2 2 2 2 3 2 2 2 2" xfId="422"/>
    <cellStyle name="Normal 2 2 2 2 3 2 2 3" xfId="423"/>
    <cellStyle name="Normal 2 2 2 2 3 2 3" xfId="424"/>
    <cellStyle name="Normal 2 2 2 2 3 2 3 2" xfId="425"/>
    <cellStyle name="Normal 2 2 2 2 3 2 4" xfId="426"/>
    <cellStyle name="Normal 2 2 2 2 3 3" xfId="427"/>
    <cellStyle name="Normal 2 2 2 2 3 3 2" xfId="428"/>
    <cellStyle name="Normal 2 2 2 2 3 3 2 2" xfId="429"/>
    <cellStyle name="Normal 2 2 2 2 3 3 3" xfId="430"/>
    <cellStyle name="Normal 2 2 2 2 3 4" xfId="431"/>
    <cellStyle name="Normal 2 2 2 2 3 4 2" xfId="432"/>
    <cellStyle name="Normal 2 2 2 2 3 5" xfId="433"/>
    <cellStyle name="Normal 2 2 2 2 4" xfId="434"/>
    <cellStyle name="Normal 2 2 2 2 4 2" xfId="435"/>
    <cellStyle name="Normal 2 2 2 2 4 2 2" xfId="436"/>
    <cellStyle name="Normal 2 2 2 2 4 2 2 2" xfId="437"/>
    <cellStyle name="Normal 2 2 2 2 4 2 2 2 2" xfId="438"/>
    <cellStyle name="Normal 2 2 2 2 4 2 2 3" xfId="439"/>
    <cellStyle name="Normal 2 2 2 2 4 2 3" xfId="440"/>
    <cellStyle name="Normal 2 2 2 2 4 2 3 2" xfId="441"/>
    <cellStyle name="Normal 2 2 2 2 4 2 4" xfId="442"/>
    <cellStyle name="Normal 2 2 2 2 4 3" xfId="443"/>
    <cellStyle name="Normal 2 2 2 2 4 3 2" xfId="444"/>
    <cellStyle name="Normal 2 2 2 2 4 3 2 2" xfId="445"/>
    <cellStyle name="Normal 2 2 2 2 4 3 3" xfId="446"/>
    <cellStyle name="Normal 2 2 2 2 4 4" xfId="447"/>
    <cellStyle name="Normal 2 2 2 2 4 4 2" xfId="448"/>
    <cellStyle name="Normal 2 2 2 2 4 5" xfId="449"/>
    <cellStyle name="Normal 2 2 2 2 5" xfId="450"/>
    <cellStyle name="Normal 2 2 2 2 5 2" xfId="451"/>
    <cellStyle name="Normal 2 2 2 2 5 2 2" xfId="452"/>
    <cellStyle name="Normal 2 2 2 2 5 2 2 2" xfId="453"/>
    <cellStyle name="Normal 2 2 2 2 5 2 2 2 2" xfId="454"/>
    <cellStyle name="Normal 2 2 2 2 5 2 2 3" xfId="455"/>
    <cellStyle name="Normal 2 2 2 2 5 2 3" xfId="456"/>
    <cellStyle name="Normal 2 2 2 2 5 2 3 2" xfId="457"/>
    <cellStyle name="Normal 2 2 2 2 5 2 4" xfId="458"/>
    <cellStyle name="Normal 2 2 2 2 5 3" xfId="459"/>
    <cellStyle name="Normal 2 2 2 2 5 3 2" xfId="460"/>
    <cellStyle name="Normal 2 2 2 2 5 3 2 2" xfId="461"/>
    <cellStyle name="Normal 2 2 2 2 5 3 3" xfId="462"/>
    <cellStyle name="Normal 2 2 2 2 5 4" xfId="463"/>
    <cellStyle name="Normal 2 2 2 2 5 4 2" xfId="464"/>
    <cellStyle name="Normal 2 2 2 2 5 5" xfId="465"/>
    <cellStyle name="Normal 2 2 2 2 6" xfId="466"/>
    <cellStyle name="Normal 2 2 2 2 6 2" xfId="467"/>
    <cellStyle name="Normal 2 2 2 2 6 2 2" xfId="468"/>
    <cellStyle name="Normal 2 2 2 2 6 2 2 2" xfId="469"/>
    <cellStyle name="Normal 2 2 2 2 6 2 2 2 2" xfId="470"/>
    <cellStyle name="Normal 2 2 2 2 6 2 2 3" xfId="471"/>
    <cellStyle name="Normal 2 2 2 2 6 2 3" xfId="472"/>
    <cellStyle name="Normal 2 2 2 2 6 2 3 2" xfId="473"/>
    <cellStyle name="Normal 2 2 2 2 6 2 4" xfId="474"/>
    <cellStyle name="Normal 2 2 2 2 6 3" xfId="475"/>
    <cellStyle name="Normal 2 2 2 2 6 3 2" xfId="476"/>
    <cellStyle name="Normal 2 2 2 2 6 3 2 2" xfId="477"/>
    <cellStyle name="Normal 2 2 2 2 6 3 3" xfId="478"/>
    <cellStyle name="Normal 2 2 2 2 6 4" xfId="479"/>
    <cellStyle name="Normal 2 2 2 2 6 4 2" xfId="480"/>
    <cellStyle name="Normal 2 2 2 2 6 5" xfId="481"/>
    <cellStyle name="Normal 2 2 2 2 7" xfId="482"/>
    <cellStyle name="Normal 2 2 2 2 7 2" xfId="483"/>
    <cellStyle name="Normal 2 2 2 2 7 2 2" xfId="484"/>
    <cellStyle name="Normal 2 2 2 2 7 2 2 2" xfId="485"/>
    <cellStyle name="Normal 2 2 2 2 7 2 3" xfId="486"/>
    <cellStyle name="Normal 2 2 2 2 7 3" xfId="487"/>
    <cellStyle name="Normal 2 2 2 2 7 3 2" xfId="488"/>
    <cellStyle name="Normal 2 2 2 2 7 4" xfId="489"/>
    <cellStyle name="Normal 2 2 2 2 8" xfId="490"/>
    <cellStyle name="Normal 2 2 2 2 8 2" xfId="491"/>
    <cellStyle name="Normal 2 2 2 2 8 2 2" xfId="492"/>
    <cellStyle name="Normal 2 2 2 2 8 3" xfId="493"/>
    <cellStyle name="Normal 2 2 2 2 9" xfId="494"/>
    <cellStyle name="Normal 2 2 2 2 9 2" xfId="495"/>
    <cellStyle name="Normal 2 2 2 3" xfId="496"/>
    <cellStyle name="Normal 2 2 2 3 2" xfId="497"/>
    <cellStyle name="Normal 2 2 2 3 2 2" xfId="498"/>
    <cellStyle name="Normal 2 2 2 3 2 2 2" xfId="499"/>
    <cellStyle name="Normal 2 2 2 3 2 2 2 2" xfId="500"/>
    <cellStyle name="Normal 2 2 2 3 2 2 2 2 2" xfId="501"/>
    <cellStyle name="Normal 2 2 2 3 2 2 2 3" xfId="502"/>
    <cellStyle name="Normal 2 2 2 3 2 2 3" xfId="503"/>
    <cellStyle name="Normal 2 2 2 3 2 2 3 2" xfId="504"/>
    <cellStyle name="Normal 2 2 2 3 2 2 4" xfId="505"/>
    <cellStyle name="Normal 2 2 2 3 2 3" xfId="506"/>
    <cellStyle name="Normal 2 2 2 3 2 3 2" xfId="507"/>
    <cellStyle name="Normal 2 2 2 3 2 3 2 2" xfId="508"/>
    <cellStyle name="Normal 2 2 2 3 2 3 3" xfId="509"/>
    <cellStyle name="Normal 2 2 2 3 2 4" xfId="510"/>
    <cellStyle name="Normal 2 2 2 3 2 4 2" xfId="511"/>
    <cellStyle name="Normal 2 2 2 3 2 5" xfId="512"/>
    <cellStyle name="Normal 2 2 2 3 3" xfId="513"/>
    <cellStyle name="Normal 2 2 2 3 3 2" xfId="514"/>
    <cellStyle name="Normal 2 2 2 3 3 2 2" xfId="515"/>
    <cellStyle name="Normal 2 2 2 3 3 2 2 2" xfId="516"/>
    <cellStyle name="Normal 2 2 2 3 3 2 2 2 2" xfId="517"/>
    <cellStyle name="Normal 2 2 2 3 3 2 2 3" xfId="518"/>
    <cellStyle name="Normal 2 2 2 3 3 2 3" xfId="519"/>
    <cellStyle name="Normal 2 2 2 3 3 2 3 2" xfId="520"/>
    <cellStyle name="Normal 2 2 2 3 3 2 4" xfId="521"/>
    <cellStyle name="Normal 2 2 2 3 3 3" xfId="522"/>
    <cellStyle name="Normal 2 2 2 3 3 3 2" xfId="523"/>
    <cellStyle name="Normal 2 2 2 3 3 3 2 2" xfId="524"/>
    <cellStyle name="Normal 2 2 2 3 3 3 3" xfId="525"/>
    <cellStyle name="Normal 2 2 2 3 3 4" xfId="526"/>
    <cellStyle name="Normal 2 2 2 3 3 4 2" xfId="527"/>
    <cellStyle name="Normal 2 2 2 3 3 5" xfId="528"/>
    <cellStyle name="Normal 2 2 2 3 4" xfId="529"/>
    <cellStyle name="Normal 2 2 2 3 4 2" xfId="530"/>
    <cellStyle name="Normal 2 2 2 3 4 2 2" xfId="531"/>
    <cellStyle name="Normal 2 2 2 3 4 2 2 2" xfId="532"/>
    <cellStyle name="Normal 2 2 2 3 4 2 2 2 2" xfId="533"/>
    <cellStyle name="Normal 2 2 2 3 4 2 2 3" xfId="534"/>
    <cellStyle name="Normal 2 2 2 3 4 2 3" xfId="535"/>
    <cellStyle name="Normal 2 2 2 3 4 2 3 2" xfId="536"/>
    <cellStyle name="Normal 2 2 2 3 4 2 4" xfId="537"/>
    <cellStyle name="Normal 2 2 2 3 4 3" xfId="538"/>
    <cellStyle name="Normal 2 2 2 3 4 3 2" xfId="539"/>
    <cellStyle name="Normal 2 2 2 3 4 3 2 2" xfId="540"/>
    <cellStyle name="Normal 2 2 2 3 4 3 3" xfId="541"/>
    <cellStyle name="Normal 2 2 2 3 4 4" xfId="542"/>
    <cellStyle name="Normal 2 2 2 3 4 4 2" xfId="543"/>
    <cellStyle name="Normal 2 2 2 3 4 5" xfId="544"/>
    <cellStyle name="Normal 2 2 2 3 5" xfId="545"/>
    <cellStyle name="Normal 2 2 2 3 5 2" xfId="546"/>
    <cellStyle name="Normal 2 2 2 3 5 2 2" xfId="547"/>
    <cellStyle name="Normal 2 2 2 3 5 2 2 2" xfId="548"/>
    <cellStyle name="Normal 2 2 2 3 5 2 2 2 2" xfId="549"/>
    <cellStyle name="Normal 2 2 2 3 5 2 2 3" xfId="550"/>
    <cellStyle name="Normal 2 2 2 3 5 2 3" xfId="551"/>
    <cellStyle name="Normal 2 2 2 3 5 2 3 2" xfId="552"/>
    <cellStyle name="Normal 2 2 2 3 5 2 4" xfId="553"/>
    <cellStyle name="Normal 2 2 2 3 5 3" xfId="554"/>
    <cellStyle name="Normal 2 2 2 3 5 3 2" xfId="555"/>
    <cellStyle name="Normal 2 2 2 3 5 3 2 2" xfId="556"/>
    <cellStyle name="Normal 2 2 2 3 5 3 3" xfId="557"/>
    <cellStyle name="Normal 2 2 2 3 5 4" xfId="558"/>
    <cellStyle name="Normal 2 2 2 3 5 4 2" xfId="559"/>
    <cellStyle name="Normal 2 2 2 3 5 5" xfId="560"/>
    <cellStyle name="Normal 2 2 2 3 6" xfId="561"/>
    <cellStyle name="Normal 2 2 2 3 6 2" xfId="562"/>
    <cellStyle name="Normal 2 2 2 3 6 2 2" xfId="563"/>
    <cellStyle name="Normal 2 2 2 3 6 2 2 2" xfId="564"/>
    <cellStyle name="Normal 2 2 2 3 6 2 3" xfId="565"/>
    <cellStyle name="Normal 2 2 2 3 6 3" xfId="566"/>
    <cellStyle name="Normal 2 2 2 3 6 3 2" xfId="567"/>
    <cellStyle name="Normal 2 2 2 3 6 4" xfId="568"/>
    <cellStyle name="Normal 2 2 2 3 7" xfId="569"/>
    <cellStyle name="Normal 2 2 2 3 7 2" xfId="570"/>
    <cellStyle name="Normal 2 2 2 3 7 2 2" xfId="571"/>
    <cellStyle name="Normal 2 2 2 3 7 3" xfId="572"/>
    <cellStyle name="Normal 2 2 2 3 8" xfId="573"/>
    <cellStyle name="Normal 2 2 2 3 8 2" xfId="574"/>
    <cellStyle name="Normal 2 2 2 3 9" xfId="575"/>
    <cellStyle name="Normal 2 2 2 4" xfId="576"/>
    <cellStyle name="Normal 2 2 2 4 2" xfId="577"/>
    <cellStyle name="Normal 2 2 2 4 2 2" xfId="578"/>
    <cellStyle name="Normal 2 2 2 4 2 2 2" xfId="579"/>
    <cellStyle name="Normal 2 2 2 4 2 2 2 2" xfId="580"/>
    <cellStyle name="Normal 2 2 2 4 2 2 3" xfId="581"/>
    <cellStyle name="Normal 2 2 2 4 2 3" xfId="582"/>
    <cellStyle name="Normal 2 2 2 4 2 3 2" xfId="583"/>
    <cellStyle name="Normal 2 2 2 4 2 4" xfId="584"/>
    <cellStyle name="Normal 2 2 2 4 3" xfId="585"/>
    <cellStyle name="Normal 2 2 2 4 3 2" xfId="586"/>
    <cellStyle name="Normal 2 2 2 4 3 2 2" xfId="587"/>
    <cellStyle name="Normal 2 2 2 4 3 3" xfId="588"/>
    <cellStyle name="Normal 2 2 2 4 4" xfId="589"/>
    <cellStyle name="Normal 2 2 2 4 4 2" xfId="590"/>
    <cellStyle name="Normal 2 2 2 4 5" xfId="591"/>
    <cellStyle name="Normal 2 2 2 5" xfId="592"/>
    <cellStyle name="Normal 2 2 2 5 2" xfId="593"/>
    <cellStyle name="Normal 2 2 2 5 2 2" xfId="594"/>
    <cellStyle name="Normal 2 2 2 5 2 2 2" xfId="595"/>
    <cellStyle name="Normal 2 2 2 5 2 2 2 2" xfId="596"/>
    <cellStyle name="Normal 2 2 2 5 2 2 3" xfId="597"/>
    <cellStyle name="Normal 2 2 2 5 2 3" xfId="598"/>
    <cellStyle name="Normal 2 2 2 5 2 3 2" xfId="599"/>
    <cellStyle name="Normal 2 2 2 5 2 4" xfId="600"/>
    <cellStyle name="Normal 2 2 2 5 3" xfId="601"/>
    <cellStyle name="Normal 2 2 2 5 3 2" xfId="602"/>
    <cellStyle name="Normal 2 2 2 5 3 2 2" xfId="603"/>
    <cellStyle name="Normal 2 2 2 5 3 3" xfId="604"/>
    <cellStyle name="Normal 2 2 2 5 4" xfId="605"/>
    <cellStyle name="Normal 2 2 2 5 4 2" xfId="606"/>
    <cellStyle name="Normal 2 2 2 5 5" xfId="607"/>
    <cellStyle name="Normal 2 2 2 6" xfId="608"/>
    <cellStyle name="Normal 2 2 2 6 2" xfId="609"/>
    <cellStyle name="Normal 2 2 2 6 2 2" xfId="610"/>
    <cellStyle name="Normal 2 2 2 6 2 2 2" xfId="611"/>
    <cellStyle name="Normal 2 2 2 6 2 2 2 2" xfId="612"/>
    <cellStyle name="Normal 2 2 2 6 2 2 3" xfId="613"/>
    <cellStyle name="Normal 2 2 2 6 2 3" xfId="614"/>
    <cellStyle name="Normal 2 2 2 6 2 3 2" xfId="615"/>
    <cellStyle name="Normal 2 2 2 6 2 4" xfId="616"/>
    <cellStyle name="Normal 2 2 2 6 3" xfId="617"/>
    <cellStyle name="Normal 2 2 2 6 3 2" xfId="618"/>
    <cellStyle name="Normal 2 2 2 6 3 2 2" xfId="619"/>
    <cellStyle name="Normal 2 2 2 6 3 3" xfId="620"/>
    <cellStyle name="Normal 2 2 2 6 4" xfId="621"/>
    <cellStyle name="Normal 2 2 2 6 4 2" xfId="622"/>
    <cellStyle name="Normal 2 2 2 6 5" xfId="623"/>
    <cellStyle name="Normal 2 2 2 7" xfId="624"/>
    <cellStyle name="Normal 2 2 2 7 2" xfId="625"/>
    <cellStyle name="Normal 2 2 2 7 2 2" xfId="626"/>
    <cellStyle name="Normal 2 2 2 7 2 2 2" xfId="627"/>
    <cellStyle name="Normal 2 2 2 7 2 2 2 2" xfId="628"/>
    <cellStyle name="Normal 2 2 2 7 2 2 3" xfId="629"/>
    <cellStyle name="Normal 2 2 2 7 2 3" xfId="630"/>
    <cellStyle name="Normal 2 2 2 7 2 3 2" xfId="631"/>
    <cellStyle name="Normal 2 2 2 7 2 4" xfId="632"/>
    <cellStyle name="Normal 2 2 2 7 3" xfId="633"/>
    <cellStyle name="Normal 2 2 2 7 3 2" xfId="634"/>
    <cellStyle name="Normal 2 2 2 7 3 2 2" xfId="635"/>
    <cellStyle name="Normal 2 2 2 7 3 3" xfId="636"/>
    <cellStyle name="Normal 2 2 2 7 4" xfId="637"/>
    <cellStyle name="Normal 2 2 2 7 4 2" xfId="638"/>
    <cellStyle name="Normal 2 2 2 7 5" xfId="639"/>
    <cellStyle name="Normal 2 2 2 8" xfId="640"/>
    <cellStyle name="Normal 2 2 2 8 2" xfId="641"/>
    <cellStyle name="Normal 2 2 2 8 2 2" xfId="642"/>
    <cellStyle name="Normal 2 2 2 8 2 2 2" xfId="643"/>
    <cellStyle name="Normal 2 2 2 8 2 3" xfId="644"/>
    <cellStyle name="Normal 2 2 2 8 3" xfId="645"/>
    <cellStyle name="Normal 2 2 2 8 3 2" xfId="646"/>
    <cellStyle name="Normal 2 2 2 8 4" xfId="647"/>
    <cellStyle name="Normal 2 2 2 9" xfId="648"/>
    <cellStyle name="Normal 2 2 2 9 2" xfId="649"/>
    <cellStyle name="Normal 2 2 2 9 2 2" xfId="650"/>
    <cellStyle name="Normal 2 2 2 9 3" xfId="651"/>
    <cellStyle name="Normal 2 2 3" xfId="652"/>
    <cellStyle name="Normal 2 2 3 10" xfId="653"/>
    <cellStyle name="Normal 2 2 3 10 2" xfId="654"/>
    <cellStyle name="Normal 2 2 3 11" xfId="655"/>
    <cellStyle name="Normal 2 2 3 12" xfId="2954"/>
    <cellStyle name="Normal 2 2 3 2" xfId="656"/>
    <cellStyle name="Normal 2 2 3 2 10" xfId="657"/>
    <cellStyle name="Normal 2 2 3 2 2" xfId="658"/>
    <cellStyle name="Normal 2 2 3 2 2 2" xfId="659"/>
    <cellStyle name="Normal 2 2 3 2 2 2 2" xfId="660"/>
    <cellStyle name="Normal 2 2 3 2 2 2 2 2" xfId="661"/>
    <cellStyle name="Normal 2 2 3 2 2 2 2 2 2" xfId="662"/>
    <cellStyle name="Normal 2 2 3 2 2 2 2 2 2 2" xfId="663"/>
    <cellStyle name="Normal 2 2 3 2 2 2 2 2 3" xfId="664"/>
    <cellStyle name="Normal 2 2 3 2 2 2 2 3" xfId="665"/>
    <cellStyle name="Normal 2 2 3 2 2 2 2 3 2" xfId="666"/>
    <cellStyle name="Normal 2 2 3 2 2 2 2 4" xfId="667"/>
    <cellStyle name="Normal 2 2 3 2 2 2 3" xfId="668"/>
    <cellStyle name="Normal 2 2 3 2 2 2 3 2" xfId="669"/>
    <cellStyle name="Normal 2 2 3 2 2 2 3 2 2" xfId="670"/>
    <cellStyle name="Normal 2 2 3 2 2 2 3 3" xfId="671"/>
    <cellStyle name="Normal 2 2 3 2 2 2 4" xfId="672"/>
    <cellStyle name="Normal 2 2 3 2 2 2 4 2" xfId="673"/>
    <cellStyle name="Normal 2 2 3 2 2 2 5" xfId="674"/>
    <cellStyle name="Normal 2 2 3 2 2 3" xfId="675"/>
    <cellStyle name="Normal 2 2 3 2 2 3 2" xfId="676"/>
    <cellStyle name="Normal 2 2 3 2 2 3 2 2" xfId="677"/>
    <cellStyle name="Normal 2 2 3 2 2 3 2 2 2" xfId="678"/>
    <cellStyle name="Normal 2 2 3 2 2 3 2 2 2 2" xfId="679"/>
    <cellStyle name="Normal 2 2 3 2 2 3 2 2 3" xfId="680"/>
    <cellStyle name="Normal 2 2 3 2 2 3 2 3" xfId="681"/>
    <cellStyle name="Normal 2 2 3 2 2 3 2 3 2" xfId="682"/>
    <cellStyle name="Normal 2 2 3 2 2 3 2 4" xfId="683"/>
    <cellStyle name="Normal 2 2 3 2 2 3 3" xfId="684"/>
    <cellStyle name="Normal 2 2 3 2 2 3 3 2" xfId="685"/>
    <cellStyle name="Normal 2 2 3 2 2 3 3 2 2" xfId="686"/>
    <cellStyle name="Normal 2 2 3 2 2 3 3 3" xfId="687"/>
    <cellStyle name="Normal 2 2 3 2 2 3 4" xfId="688"/>
    <cellStyle name="Normal 2 2 3 2 2 3 4 2" xfId="689"/>
    <cellStyle name="Normal 2 2 3 2 2 3 5" xfId="690"/>
    <cellStyle name="Normal 2 2 3 2 2 4" xfId="691"/>
    <cellStyle name="Normal 2 2 3 2 2 4 2" xfId="692"/>
    <cellStyle name="Normal 2 2 3 2 2 4 2 2" xfId="693"/>
    <cellStyle name="Normal 2 2 3 2 2 4 2 2 2" xfId="694"/>
    <cellStyle name="Normal 2 2 3 2 2 4 2 2 2 2" xfId="695"/>
    <cellStyle name="Normal 2 2 3 2 2 4 2 2 3" xfId="696"/>
    <cellStyle name="Normal 2 2 3 2 2 4 2 3" xfId="697"/>
    <cellStyle name="Normal 2 2 3 2 2 4 2 3 2" xfId="698"/>
    <cellStyle name="Normal 2 2 3 2 2 4 2 4" xfId="699"/>
    <cellStyle name="Normal 2 2 3 2 2 4 3" xfId="700"/>
    <cellStyle name="Normal 2 2 3 2 2 4 3 2" xfId="701"/>
    <cellStyle name="Normal 2 2 3 2 2 4 3 2 2" xfId="702"/>
    <cellStyle name="Normal 2 2 3 2 2 4 3 3" xfId="703"/>
    <cellStyle name="Normal 2 2 3 2 2 4 4" xfId="704"/>
    <cellStyle name="Normal 2 2 3 2 2 4 4 2" xfId="705"/>
    <cellStyle name="Normal 2 2 3 2 2 4 5" xfId="706"/>
    <cellStyle name="Normal 2 2 3 2 2 5" xfId="707"/>
    <cellStyle name="Normal 2 2 3 2 2 5 2" xfId="708"/>
    <cellStyle name="Normal 2 2 3 2 2 5 2 2" xfId="709"/>
    <cellStyle name="Normal 2 2 3 2 2 5 2 2 2" xfId="710"/>
    <cellStyle name="Normal 2 2 3 2 2 5 2 2 2 2" xfId="711"/>
    <cellStyle name="Normal 2 2 3 2 2 5 2 2 3" xfId="712"/>
    <cellStyle name="Normal 2 2 3 2 2 5 2 3" xfId="713"/>
    <cellStyle name="Normal 2 2 3 2 2 5 2 3 2" xfId="714"/>
    <cellStyle name="Normal 2 2 3 2 2 5 2 4" xfId="715"/>
    <cellStyle name="Normal 2 2 3 2 2 5 3" xfId="716"/>
    <cellStyle name="Normal 2 2 3 2 2 5 3 2" xfId="717"/>
    <cellStyle name="Normal 2 2 3 2 2 5 3 2 2" xfId="718"/>
    <cellStyle name="Normal 2 2 3 2 2 5 3 3" xfId="719"/>
    <cellStyle name="Normal 2 2 3 2 2 5 4" xfId="720"/>
    <cellStyle name="Normal 2 2 3 2 2 5 4 2" xfId="721"/>
    <cellStyle name="Normal 2 2 3 2 2 5 5" xfId="722"/>
    <cellStyle name="Normal 2 2 3 2 2 6" xfId="723"/>
    <cellStyle name="Normal 2 2 3 2 2 6 2" xfId="724"/>
    <cellStyle name="Normal 2 2 3 2 2 6 2 2" xfId="725"/>
    <cellStyle name="Normal 2 2 3 2 2 6 2 2 2" xfId="726"/>
    <cellStyle name="Normal 2 2 3 2 2 6 2 3" xfId="727"/>
    <cellStyle name="Normal 2 2 3 2 2 6 3" xfId="728"/>
    <cellStyle name="Normal 2 2 3 2 2 6 3 2" xfId="729"/>
    <cellStyle name="Normal 2 2 3 2 2 6 4" xfId="730"/>
    <cellStyle name="Normal 2 2 3 2 2 7" xfId="731"/>
    <cellStyle name="Normal 2 2 3 2 2 7 2" xfId="732"/>
    <cellStyle name="Normal 2 2 3 2 2 7 2 2" xfId="733"/>
    <cellStyle name="Normal 2 2 3 2 2 7 3" xfId="734"/>
    <cellStyle name="Normal 2 2 3 2 2 8" xfId="735"/>
    <cellStyle name="Normal 2 2 3 2 2 8 2" xfId="736"/>
    <cellStyle name="Normal 2 2 3 2 2 9" xfId="737"/>
    <cellStyle name="Normal 2 2 3 2 3" xfId="738"/>
    <cellStyle name="Normal 2 2 3 2 3 2" xfId="739"/>
    <cellStyle name="Normal 2 2 3 2 3 2 2" xfId="740"/>
    <cellStyle name="Normal 2 2 3 2 3 2 2 2" xfId="741"/>
    <cellStyle name="Normal 2 2 3 2 3 2 2 2 2" xfId="742"/>
    <cellStyle name="Normal 2 2 3 2 3 2 2 3" xfId="743"/>
    <cellStyle name="Normal 2 2 3 2 3 2 3" xfId="744"/>
    <cellStyle name="Normal 2 2 3 2 3 2 3 2" xfId="745"/>
    <cellStyle name="Normal 2 2 3 2 3 2 4" xfId="746"/>
    <cellStyle name="Normal 2 2 3 2 3 3" xfId="747"/>
    <cellStyle name="Normal 2 2 3 2 3 3 2" xfId="748"/>
    <cellStyle name="Normal 2 2 3 2 3 3 2 2" xfId="749"/>
    <cellStyle name="Normal 2 2 3 2 3 3 3" xfId="750"/>
    <cellStyle name="Normal 2 2 3 2 3 4" xfId="751"/>
    <cellStyle name="Normal 2 2 3 2 3 4 2" xfId="752"/>
    <cellStyle name="Normal 2 2 3 2 3 5" xfId="753"/>
    <cellStyle name="Normal 2 2 3 2 4" xfId="754"/>
    <cellStyle name="Normal 2 2 3 2 4 2" xfId="755"/>
    <cellStyle name="Normal 2 2 3 2 4 2 2" xfId="756"/>
    <cellStyle name="Normal 2 2 3 2 4 2 2 2" xfId="757"/>
    <cellStyle name="Normal 2 2 3 2 4 2 2 2 2" xfId="758"/>
    <cellStyle name="Normal 2 2 3 2 4 2 2 3" xfId="759"/>
    <cellStyle name="Normal 2 2 3 2 4 2 3" xfId="760"/>
    <cellStyle name="Normal 2 2 3 2 4 2 3 2" xfId="761"/>
    <cellStyle name="Normal 2 2 3 2 4 2 4" xfId="762"/>
    <cellStyle name="Normal 2 2 3 2 4 3" xfId="763"/>
    <cellStyle name="Normal 2 2 3 2 4 3 2" xfId="764"/>
    <cellStyle name="Normal 2 2 3 2 4 3 2 2" xfId="765"/>
    <cellStyle name="Normal 2 2 3 2 4 3 3" xfId="766"/>
    <cellStyle name="Normal 2 2 3 2 4 4" xfId="767"/>
    <cellStyle name="Normal 2 2 3 2 4 4 2" xfId="768"/>
    <cellStyle name="Normal 2 2 3 2 4 5" xfId="769"/>
    <cellStyle name="Normal 2 2 3 2 5" xfId="770"/>
    <cellStyle name="Normal 2 2 3 2 5 2" xfId="771"/>
    <cellStyle name="Normal 2 2 3 2 5 2 2" xfId="772"/>
    <cellStyle name="Normal 2 2 3 2 5 2 2 2" xfId="773"/>
    <cellStyle name="Normal 2 2 3 2 5 2 2 2 2" xfId="774"/>
    <cellStyle name="Normal 2 2 3 2 5 2 2 3" xfId="775"/>
    <cellStyle name="Normal 2 2 3 2 5 2 3" xfId="776"/>
    <cellStyle name="Normal 2 2 3 2 5 2 3 2" xfId="777"/>
    <cellStyle name="Normal 2 2 3 2 5 2 4" xfId="778"/>
    <cellStyle name="Normal 2 2 3 2 5 3" xfId="779"/>
    <cellStyle name="Normal 2 2 3 2 5 3 2" xfId="780"/>
    <cellStyle name="Normal 2 2 3 2 5 3 2 2" xfId="781"/>
    <cellStyle name="Normal 2 2 3 2 5 3 3" xfId="782"/>
    <cellStyle name="Normal 2 2 3 2 5 4" xfId="783"/>
    <cellStyle name="Normal 2 2 3 2 5 4 2" xfId="784"/>
    <cellStyle name="Normal 2 2 3 2 5 5" xfId="785"/>
    <cellStyle name="Normal 2 2 3 2 6" xfId="786"/>
    <cellStyle name="Normal 2 2 3 2 6 2" xfId="787"/>
    <cellStyle name="Normal 2 2 3 2 6 2 2" xfId="788"/>
    <cellStyle name="Normal 2 2 3 2 6 2 2 2" xfId="789"/>
    <cellStyle name="Normal 2 2 3 2 6 2 2 2 2" xfId="790"/>
    <cellStyle name="Normal 2 2 3 2 6 2 2 3" xfId="791"/>
    <cellStyle name="Normal 2 2 3 2 6 2 3" xfId="792"/>
    <cellStyle name="Normal 2 2 3 2 6 2 3 2" xfId="793"/>
    <cellStyle name="Normal 2 2 3 2 6 2 4" xfId="794"/>
    <cellStyle name="Normal 2 2 3 2 6 3" xfId="795"/>
    <cellStyle name="Normal 2 2 3 2 6 3 2" xfId="796"/>
    <cellStyle name="Normal 2 2 3 2 6 3 2 2" xfId="797"/>
    <cellStyle name="Normal 2 2 3 2 6 3 3" xfId="798"/>
    <cellStyle name="Normal 2 2 3 2 6 4" xfId="799"/>
    <cellStyle name="Normal 2 2 3 2 6 4 2" xfId="800"/>
    <cellStyle name="Normal 2 2 3 2 6 5" xfId="801"/>
    <cellStyle name="Normal 2 2 3 2 7" xfId="802"/>
    <cellStyle name="Normal 2 2 3 2 7 2" xfId="803"/>
    <cellStyle name="Normal 2 2 3 2 7 2 2" xfId="804"/>
    <cellStyle name="Normal 2 2 3 2 7 2 2 2" xfId="805"/>
    <cellStyle name="Normal 2 2 3 2 7 2 3" xfId="806"/>
    <cellStyle name="Normal 2 2 3 2 7 3" xfId="807"/>
    <cellStyle name="Normal 2 2 3 2 7 3 2" xfId="808"/>
    <cellStyle name="Normal 2 2 3 2 7 4" xfId="809"/>
    <cellStyle name="Normal 2 2 3 2 8" xfId="810"/>
    <cellStyle name="Normal 2 2 3 2 8 2" xfId="811"/>
    <cellStyle name="Normal 2 2 3 2 8 2 2" xfId="812"/>
    <cellStyle name="Normal 2 2 3 2 8 3" xfId="813"/>
    <cellStyle name="Normal 2 2 3 2 9" xfId="814"/>
    <cellStyle name="Normal 2 2 3 2 9 2" xfId="815"/>
    <cellStyle name="Normal 2 2 3 3" xfId="816"/>
    <cellStyle name="Normal 2 2 3 3 2" xfId="817"/>
    <cellStyle name="Normal 2 2 3 3 2 2" xfId="818"/>
    <cellStyle name="Normal 2 2 3 3 2 2 2" xfId="819"/>
    <cellStyle name="Normal 2 2 3 3 2 2 2 2" xfId="820"/>
    <cellStyle name="Normal 2 2 3 3 2 2 2 2 2" xfId="821"/>
    <cellStyle name="Normal 2 2 3 3 2 2 2 3" xfId="822"/>
    <cellStyle name="Normal 2 2 3 3 2 2 3" xfId="823"/>
    <cellStyle name="Normal 2 2 3 3 2 2 3 2" xfId="824"/>
    <cellStyle name="Normal 2 2 3 3 2 2 4" xfId="825"/>
    <cellStyle name="Normal 2 2 3 3 2 3" xfId="826"/>
    <cellStyle name="Normal 2 2 3 3 2 3 2" xfId="827"/>
    <cellStyle name="Normal 2 2 3 3 2 3 2 2" xfId="828"/>
    <cellStyle name="Normal 2 2 3 3 2 3 3" xfId="829"/>
    <cellStyle name="Normal 2 2 3 3 2 4" xfId="830"/>
    <cellStyle name="Normal 2 2 3 3 2 4 2" xfId="831"/>
    <cellStyle name="Normal 2 2 3 3 2 5" xfId="832"/>
    <cellStyle name="Normal 2 2 3 3 3" xfId="833"/>
    <cellStyle name="Normal 2 2 3 3 3 2" xfId="834"/>
    <cellStyle name="Normal 2 2 3 3 3 2 2" xfId="835"/>
    <cellStyle name="Normal 2 2 3 3 3 2 2 2" xfId="836"/>
    <cellStyle name="Normal 2 2 3 3 3 2 2 2 2" xfId="837"/>
    <cellStyle name="Normal 2 2 3 3 3 2 2 3" xfId="838"/>
    <cellStyle name="Normal 2 2 3 3 3 2 3" xfId="839"/>
    <cellStyle name="Normal 2 2 3 3 3 2 3 2" xfId="840"/>
    <cellStyle name="Normal 2 2 3 3 3 2 4" xfId="841"/>
    <cellStyle name="Normal 2 2 3 3 3 3" xfId="842"/>
    <cellStyle name="Normal 2 2 3 3 3 3 2" xfId="843"/>
    <cellStyle name="Normal 2 2 3 3 3 3 2 2" xfId="844"/>
    <cellStyle name="Normal 2 2 3 3 3 3 3" xfId="845"/>
    <cellStyle name="Normal 2 2 3 3 3 4" xfId="846"/>
    <cellStyle name="Normal 2 2 3 3 3 4 2" xfId="847"/>
    <cellStyle name="Normal 2 2 3 3 3 5" xfId="848"/>
    <cellStyle name="Normal 2 2 3 3 4" xfId="849"/>
    <cellStyle name="Normal 2 2 3 3 4 2" xfId="850"/>
    <cellStyle name="Normal 2 2 3 3 4 2 2" xfId="851"/>
    <cellStyle name="Normal 2 2 3 3 4 2 2 2" xfId="852"/>
    <cellStyle name="Normal 2 2 3 3 4 2 2 2 2" xfId="853"/>
    <cellStyle name="Normal 2 2 3 3 4 2 2 3" xfId="854"/>
    <cellStyle name="Normal 2 2 3 3 4 2 3" xfId="855"/>
    <cellStyle name="Normal 2 2 3 3 4 2 3 2" xfId="856"/>
    <cellStyle name="Normal 2 2 3 3 4 2 4" xfId="857"/>
    <cellStyle name="Normal 2 2 3 3 4 3" xfId="858"/>
    <cellStyle name="Normal 2 2 3 3 4 3 2" xfId="859"/>
    <cellStyle name="Normal 2 2 3 3 4 3 2 2" xfId="860"/>
    <cellStyle name="Normal 2 2 3 3 4 3 3" xfId="861"/>
    <cellStyle name="Normal 2 2 3 3 4 4" xfId="862"/>
    <cellStyle name="Normal 2 2 3 3 4 4 2" xfId="863"/>
    <cellStyle name="Normal 2 2 3 3 4 5" xfId="864"/>
    <cellStyle name="Normal 2 2 3 3 5" xfId="865"/>
    <cellStyle name="Normal 2 2 3 3 5 2" xfId="866"/>
    <cellStyle name="Normal 2 2 3 3 5 2 2" xfId="867"/>
    <cellStyle name="Normal 2 2 3 3 5 2 2 2" xfId="868"/>
    <cellStyle name="Normal 2 2 3 3 5 2 2 2 2" xfId="869"/>
    <cellStyle name="Normal 2 2 3 3 5 2 2 3" xfId="870"/>
    <cellStyle name="Normal 2 2 3 3 5 2 3" xfId="871"/>
    <cellStyle name="Normal 2 2 3 3 5 2 3 2" xfId="872"/>
    <cellStyle name="Normal 2 2 3 3 5 2 4" xfId="873"/>
    <cellStyle name="Normal 2 2 3 3 5 3" xfId="874"/>
    <cellStyle name="Normal 2 2 3 3 5 3 2" xfId="875"/>
    <cellStyle name="Normal 2 2 3 3 5 3 2 2" xfId="876"/>
    <cellStyle name="Normal 2 2 3 3 5 3 3" xfId="877"/>
    <cellStyle name="Normal 2 2 3 3 5 4" xfId="878"/>
    <cellStyle name="Normal 2 2 3 3 5 4 2" xfId="879"/>
    <cellStyle name="Normal 2 2 3 3 5 5" xfId="880"/>
    <cellStyle name="Normal 2 2 3 3 6" xfId="881"/>
    <cellStyle name="Normal 2 2 3 3 6 2" xfId="882"/>
    <cellStyle name="Normal 2 2 3 3 6 2 2" xfId="883"/>
    <cellStyle name="Normal 2 2 3 3 6 2 2 2" xfId="884"/>
    <cellStyle name="Normal 2 2 3 3 6 2 3" xfId="885"/>
    <cellStyle name="Normal 2 2 3 3 6 3" xfId="886"/>
    <cellStyle name="Normal 2 2 3 3 6 3 2" xfId="887"/>
    <cellStyle name="Normal 2 2 3 3 6 4" xfId="888"/>
    <cellStyle name="Normal 2 2 3 3 7" xfId="889"/>
    <cellStyle name="Normal 2 2 3 3 7 2" xfId="890"/>
    <cellStyle name="Normal 2 2 3 3 7 2 2" xfId="891"/>
    <cellStyle name="Normal 2 2 3 3 7 3" xfId="892"/>
    <cellStyle name="Normal 2 2 3 3 8" xfId="893"/>
    <cellStyle name="Normal 2 2 3 3 8 2" xfId="894"/>
    <cellStyle name="Normal 2 2 3 3 9" xfId="895"/>
    <cellStyle name="Normal 2 2 3 4" xfId="896"/>
    <cellStyle name="Normal 2 2 3 4 2" xfId="897"/>
    <cellStyle name="Normal 2 2 3 4 2 2" xfId="898"/>
    <cellStyle name="Normal 2 2 3 4 2 2 2" xfId="899"/>
    <cellStyle name="Normal 2 2 3 4 2 2 2 2" xfId="900"/>
    <cellStyle name="Normal 2 2 3 4 2 2 3" xfId="901"/>
    <cellStyle name="Normal 2 2 3 4 2 3" xfId="902"/>
    <cellStyle name="Normal 2 2 3 4 2 3 2" xfId="903"/>
    <cellStyle name="Normal 2 2 3 4 2 4" xfId="904"/>
    <cellStyle name="Normal 2 2 3 4 3" xfId="905"/>
    <cellStyle name="Normal 2 2 3 4 3 2" xfId="906"/>
    <cellStyle name="Normal 2 2 3 4 3 2 2" xfId="907"/>
    <cellStyle name="Normal 2 2 3 4 3 3" xfId="908"/>
    <cellStyle name="Normal 2 2 3 4 4" xfId="909"/>
    <cellStyle name="Normal 2 2 3 4 4 2" xfId="910"/>
    <cellStyle name="Normal 2 2 3 4 5" xfId="911"/>
    <cellStyle name="Normal 2 2 3 5" xfId="912"/>
    <cellStyle name="Normal 2 2 3 5 2" xfId="913"/>
    <cellStyle name="Normal 2 2 3 5 2 2" xfId="914"/>
    <cellStyle name="Normal 2 2 3 5 2 2 2" xfId="915"/>
    <cellStyle name="Normal 2 2 3 5 2 2 2 2" xfId="916"/>
    <cellStyle name="Normal 2 2 3 5 2 2 3" xfId="917"/>
    <cellStyle name="Normal 2 2 3 5 2 3" xfId="918"/>
    <cellStyle name="Normal 2 2 3 5 2 3 2" xfId="919"/>
    <cellStyle name="Normal 2 2 3 5 2 4" xfId="920"/>
    <cellStyle name="Normal 2 2 3 5 3" xfId="921"/>
    <cellStyle name="Normal 2 2 3 5 3 2" xfId="922"/>
    <cellStyle name="Normal 2 2 3 5 3 2 2" xfId="923"/>
    <cellStyle name="Normal 2 2 3 5 3 3" xfId="924"/>
    <cellStyle name="Normal 2 2 3 5 4" xfId="925"/>
    <cellStyle name="Normal 2 2 3 5 4 2" xfId="926"/>
    <cellStyle name="Normal 2 2 3 5 5" xfId="927"/>
    <cellStyle name="Normal 2 2 3 6" xfId="928"/>
    <cellStyle name="Normal 2 2 3 6 2" xfId="929"/>
    <cellStyle name="Normal 2 2 3 6 2 2" xfId="930"/>
    <cellStyle name="Normal 2 2 3 6 2 2 2" xfId="931"/>
    <cellStyle name="Normal 2 2 3 6 2 2 2 2" xfId="932"/>
    <cellStyle name="Normal 2 2 3 6 2 2 3" xfId="933"/>
    <cellStyle name="Normal 2 2 3 6 2 3" xfId="934"/>
    <cellStyle name="Normal 2 2 3 6 2 3 2" xfId="935"/>
    <cellStyle name="Normal 2 2 3 6 2 4" xfId="936"/>
    <cellStyle name="Normal 2 2 3 6 3" xfId="937"/>
    <cellStyle name="Normal 2 2 3 6 3 2" xfId="938"/>
    <cellStyle name="Normal 2 2 3 6 3 2 2" xfId="939"/>
    <cellStyle name="Normal 2 2 3 6 3 3" xfId="940"/>
    <cellStyle name="Normal 2 2 3 6 4" xfId="941"/>
    <cellStyle name="Normal 2 2 3 6 4 2" xfId="942"/>
    <cellStyle name="Normal 2 2 3 6 5" xfId="943"/>
    <cellStyle name="Normal 2 2 3 7" xfId="944"/>
    <cellStyle name="Normal 2 2 3 7 2" xfId="945"/>
    <cellStyle name="Normal 2 2 3 7 2 2" xfId="946"/>
    <cellStyle name="Normal 2 2 3 7 2 2 2" xfId="947"/>
    <cellStyle name="Normal 2 2 3 7 2 2 2 2" xfId="948"/>
    <cellStyle name="Normal 2 2 3 7 2 2 3" xfId="949"/>
    <cellStyle name="Normal 2 2 3 7 2 3" xfId="950"/>
    <cellStyle name="Normal 2 2 3 7 2 3 2" xfId="951"/>
    <cellStyle name="Normal 2 2 3 7 2 4" xfId="952"/>
    <cellStyle name="Normal 2 2 3 7 3" xfId="953"/>
    <cellStyle name="Normal 2 2 3 7 3 2" xfId="954"/>
    <cellStyle name="Normal 2 2 3 7 3 2 2" xfId="955"/>
    <cellStyle name="Normal 2 2 3 7 3 3" xfId="956"/>
    <cellStyle name="Normal 2 2 3 7 4" xfId="957"/>
    <cellStyle name="Normal 2 2 3 7 4 2" xfId="958"/>
    <cellStyle name="Normal 2 2 3 7 5" xfId="959"/>
    <cellStyle name="Normal 2 2 3 8" xfId="960"/>
    <cellStyle name="Normal 2 2 3 8 2" xfId="961"/>
    <cellStyle name="Normal 2 2 3 8 2 2" xfId="962"/>
    <cellStyle name="Normal 2 2 3 8 2 2 2" xfId="963"/>
    <cellStyle name="Normal 2 2 3 8 2 3" xfId="964"/>
    <cellStyle name="Normal 2 2 3 8 3" xfId="965"/>
    <cellStyle name="Normal 2 2 3 8 3 2" xfId="966"/>
    <cellStyle name="Normal 2 2 3 8 4" xfId="967"/>
    <cellStyle name="Normal 2 2 3 9" xfId="968"/>
    <cellStyle name="Normal 2 2 3 9 2" xfId="969"/>
    <cellStyle name="Normal 2 2 3 9 2 2" xfId="970"/>
    <cellStyle name="Normal 2 2 3 9 3" xfId="971"/>
    <cellStyle name="Normal 2 2 4" xfId="972"/>
    <cellStyle name="Normal 2 2 4 10" xfId="973"/>
    <cellStyle name="Normal 2 2 4 2" xfId="974"/>
    <cellStyle name="Normal 2 2 4 2 2" xfId="975"/>
    <cellStyle name="Normal 2 2 4 2 2 2" xfId="976"/>
    <cellStyle name="Normal 2 2 4 2 2 2 2" xfId="977"/>
    <cellStyle name="Normal 2 2 4 2 2 2 2 2" xfId="978"/>
    <cellStyle name="Normal 2 2 4 2 2 2 2 2 2" xfId="979"/>
    <cellStyle name="Normal 2 2 4 2 2 2 2 3" xfId="980"/>
    <cellStyle name="Normal 2 2 4 2 2 2 3" xfId="981"/>
    <cellStyle name="Normal 2 2 4 2 2 2 3 2" xfId="982"/>
    <cellStyle name="Normal 2 2 4 2 2 2 4" xfId="983"/>
    <cellStyle name="Normal 2 2 4 2 2 3" xfId="984"/>
    <cellStyle name="Normal 2 2 4 2 2 3 2" xfId="985"/>
    <cellStyle name="Normal 2 2 4 2 2 3 2 2" xfId="986"/>
    <cellStyle name="Normal 2 2 4 2 2 3 3" xfId="987"/>
    <cellStyle name="Normal 2 2 4 2 2 4" xfId="988"/>
    <cellStyle name="Normal 2 2 4 2 2 4 2" xfId="989"/>
    <cellStyle name="Normal 2 2 4 2 2 5" xfId="990"/>
    <cellStyle name="Normal 2 2 4 2 3" xfId="991"/>
    <cellStyle name="Normal 2 2 4 2 3 2" xfId="992"/>
    <cellStyle name="Normal 2 2 4 2 3 2 2" xfId="993"/>
    <cellStyle name="Normal 2 2 4 2 3 2 2 2" xfId="994"/>
    <cellStyle name="Normal 2 2 4 2 3 2 2 2 2" xfId="995"/>
    <cellStyle name="Normal 2 2 4 2 3 2 2 3" xfId="996"/>
    <cellStyle name="Normal 2 2 4 2 3 2 3" xfId="997"/>
    <cellStyle name="Normal 2 2 4 2 3 2 3 2" xfId="998"/>
    <cellStyle name="Normal 2 2 4 2 3 2 4" xfId="999"/>
    <cellStyle name="Normal 2 2 4 2 3 3" xfId="1000"/>
    <cellStyle name="Normal 2 2 4 2 3 3 2" xfId="1001"/>
    <cellStyle name="Normal 2 2 4 2 3 3 2 2" xfId="1002"/>
    <cellStyle name="Normal 2 2 4 2 3 3 3" xfId="1003"/>
    <cellStyle name="Normal 2 2 4 2 3 4" xfId="1004"/>
    <cellStyle name="Normal 2 2 4 2 3 4 2" xfId="1005"/>
    <cellStyle name="Normal 2 2 4 2 3 5" xfId="1006"/>
    <cellStyle name="Normal 2 2 4 2 4" xfId="1007"/>
    <cellStyle name="Normal 2 2 4 2 4 2" xfId="1008"/>
    <cellStyle name="Normal 2 2 4 2 4 2 2" xfId="1009"/>
    <cellStyle name="Normal 2 2 4 2 4 2 2 2" xfId="1010"/>
    <cellStyle name="Normal 2 2 4 2 4 2 2 2 2" xfId="1011"/>
    <cellStyle name="Normal 2 2 4 2 4 2 2 3" xfId="1012"/>
    <cellStyle name="Normal 2 2 4 2 4 2 3" xfId="1013"/>
    <cellStyle name="Normal 2 2 4 2 4 2 3 2" xfId="1014"/>
    <cellStyle name="Normal 2 2 4 2 4 2 4" xfId="1015"/>
    <cellStyle name="Normal 2 2 4 2 4 3" xfId="1016"/>
    <cellStyle name="Normal 2 2 4 2 4 3 2" xfId="1017"/>
    <cellStyle name="Normal 2 2 4 2 4 3 2 2" xfId="1018"/>
    <cellStyle name="Normal 2 2 4 2 4 3 3" xfId="1019"/>
    <cellStyle name="Normal 2 2 4 2 4 4" xfId="1020"/>
    <cellStyle name="Normal 2 2 4 2 4 4 2" xfId="1021"/>
    <cellStyle name="Normal 2 2 4 2 4 5" xfId="1022"/>
    <cellStyle name="Normal 2 2 4 2 5" xfId="1023"/>
    <cellStyle name="Normal 2 2 4 2 5 2" xfId="1024"/>
    <cellStyle name="Normal 2 2 4 2 5 2 2" xfId="1025"/>
    <cellStyle name="Normal 2 2 4 2 5 2 2 2" xfId="1026"/>
    <cellStyle name="Normal 2 2 4 2 5 2 2 2 2" xfId="1027"/>
    <cellStyle name="Normal 2 2 4 2 5 2 2 3" xfId="1028"/>
    <cellStyle name="Normal 2 2 4 2 5 2 3" xfId="1029"/>
    <cellStyle name="Normal 2 2 4 2 5 2 3 2" xfId="1030"/>
    <cellStyle name="Normal 2 2 4 2 5 2 4" xfId="1031"/>
    <cellStyle name="Normal 2 2 4 2 5 3" xfId="1032"/>
    <cellStyle name="Normal 2 2 4 2 5 3 2" xfId="1033"/>
    <cellStyle name="Normal 2 2 4 2 5 3 2 2" xfId="1034"/>
    <cellStyle name="Normal 2 2 4 2 5 3 3" xfId="1035"/>
    <cellStyle name="Normal 2 2 4 2 5 4" xfId="1036"/>
    <cellStyle name="Normal 2 2 4 2 5 4 2" xfId="1037"/>
    <cellStyle name="Normal 2 2 4 2 5 5" xfId="1038"/>
    <cellStyle name="Normal 2 2 4 2 6" xfId="1039"/>
    <cellStyle name="Normal 2 2 4 2 6 2" xfId="1040"/>
    <cellStyle name="Normal 2 2 4 2 6 2 2" xfId="1041"/>
    <cellStyle name="Normal 2 2 4 2 6 2 2 2" xfId="1042"/>
    <cellStyle name="Normal 2 2 4 2 6 2 3" xfId="1043"/>
    <cellStyle name="Normal 2 2 4 2 6 3" xfId="1044"/>
    <cellStyle name="Normal 2 2 4 2 6 3 2" xfId="1045"/>
    <cellStyle name="Normal 2 2 4 2 6 4" xfId="1046"/>
    <cellStyle name="Normal 2 2 4 2 7" xfId="1047"/>
    <cellStyle name="Normal 2 2 4 2 7 2" xfId="1048"/>
    <cellStyle name="Normal 2 2 4 2 7 2 2" xfId="1049"/>
    <cellStyle name="Normal 2 2 4 2 7 3" xfId="1050"/>
    <cellStyle name="Normal 2 2 4 2 8" xfId="1051"/>
    <cellStyle name="Normal 2 2 4 2 8 2" xfId="1052"/>
    <cellStyle name="Normal 2 2 4 2 9" xfId="1053"/>
    <cellStyle name="Normal 2 2 4 3" xfId="1054"/>
    <cellStyle name="Normal 2 2 4 3 2" xfId="1055"/>
    <cellStyle name="Normal 2 2 4 3 2 2" xfId="1056"/>
    <cellStyle name="Normal 2 2 4 3 2 2 2" xfId="1057"/>
    <cellStyle name="Normal 2 2 4 3 2 2 2 2" xfId="1058"/>
    <cellStyle name="Normal 2 2 4 3 2 2 3" xfId="1059"/>
    <cellStyle name="Normal 2 2 4 3 2 3" xfId="1060"/>
    <cellStyle name="Normal 2 2 4 3 2 3 2" xfId="1061"/>
    <cellStyle name="Normal 2 2 4 3 2 4" xfId="1062"/>
    <cellStyle name="Normal 2 2 4 3 3" xfId="1063"/>
    <cellStyle name="Normal 2 2 4 3 3 2" xfId="1064"/>
    <cellStyle name="Normal 2 2 4 3 3 2 2" xfId="1065"/>
    <cellStyle name="Normal 2 2 4 3 3 3" xfId="1066"/>
    <cellStyle name="Normal 2 2 4 3 4" xfId="1067"/>
    <cellStyle name="Normal 2 2 4 3 4 2" xfId="1068"/>
    <cellStyle name="Normal 2 2 4 3 5" xfId="1069"/>
    <cellStyle name="Normal 2 2 4 4" xfId="1070"/>
    <cellStyle name="Normal 2 2 4 4 2" xfId="1071"/>
    <cellStyle name="Normal 2 2 4 4 2 2" xfId="1072"/>
    <cellStyle name="Normal 2 2 4 4 2 2 2" xfId="1073"/>
    <cellStyle name="Normal 2 2 4 4 2 2 2 2" xfId="1074"/>
    <cellStyle name="Normal 2 2 4 4 2 2 3" xfId="1075"/>
    <cellStyle name="Normal 2 2 4 4 2 3" xfId="1076"/>
    <cellStyle name="Normal 2 2 4 4 2 3 2" xfId="1077"/>
    <cellStyle name="Normal 2 2 4 4 2 4" xfId="1078"/>
    <cellStyle name="Normal 2 2 4 4 3" xfId="1079"/>
    <cellStyle name="Normal 2 2 4 4 3 2" xfId="1080"/>
    <cellStyle name="Normal 2 2 4 4 3 2 2" xfId="1081"/>
    <cellStyle name="Normal 2 2 4 4 3 3" xfId="1082"/>
    <cellStyle name="Normal 2 2 4 4 4" xfId="1083"/>
    <cellStyle name="Normal 2 2 4 4 4 2" xfId="1084"/>
    <cellStyle name="Normal 2 2 4 4 5" xfId="1085"/>
    <cellStyle name="Normal 2 2 4 5" xfId="1086"/>
    <cellStyle name="Normal 2 2 4 5 2" xfId="1087"/>
    <cellStyle name="Normal 2 2 4 5 2 2" xfId="1088"/>
    <cellStyle name="Normal 2 2 4 5 2 2 2" xfId="1089"/>
    <cellStyle name="Normal 2 2 4 5 2 2 2 2" xfId="1090"/>
    <cellStyle name="Normal 2 2 4 5 2 2 3" xfId="1091"/>
    <cellStyle name="Normal 2 2 4 5 2 3" xfId="1092"/>
    <cellStyle name="Normal 2 2 4 5 2 3 2" xfId="1093"/>
    <cellStyle name="Normal 2 2 4 5 2 4" xfId="1094"/>
    <cellStyle name="Normal 2 2 4 5 3" xfId="1095"/>
    <cellStyle name="Normal 2 2 4 5 3 2" xfId="1096"/>
    <cellStyle name="Normal 2 2 4 5 3 2 2" xfId="1097"/>
    <cellStyle name="Normal 2 2 4 5 3 3" xfId="1098"/>
    <cellStyle name="Normal 2 2 4 5 4" xfId="1099"/>
    <cellStyle name="Normal 2 2 4 5 4 2" xfId="1100"/>
    <cellStyle name="Normal 2 2 4 5 5" xfId="1101"/>
    <cellStyle name="Normal 2 2 4 6" xfId="1102"/>
    <cellStyle name="Normal 2 2 4 6 2" xfId="1103"/>
    <cellStyle name="Normal 2 2 4 6 2 2" xfId="1104"/>
    <cellStyle name="Normal 2 2 4 6 2 2 2" xfId="1105"/>
    <cellStyle name="Normal 2 2 4 6 2 2 2 2" xfId="1106"/>
    <cellStyle name="Normal 2 2 4 6 2 2 3" xfId="1107"/>
    <cellStyle name="Normal 2 2 4 6 2 3" xfId="1108"/>
    <cellStyle name="Normal 2 2 4 6 2 3 2" xfId="1109"/>
    <cellStyle name="Normal 2 2 4 6 2 4" xfId="1110"/>
    <cellStyle name="Normal 2 2 4 6 3" xfId="1111"/>
    <cellStyle name="Normal 2 2 4 6 3 2" xfId="1112"/>
    <cellStyle name="Normal 2 2 4 6 3 2 2" xfId="1113"/>
    <cellStyle name="Normal 2 2 4 6 3 3" xfId="1114"/>
    <cellStyle name="Normal 2 2 4 6 4" xfId="1115"/>
    <cellStyle name="Normal 2 2 4 6 4 2" xfId="1116"/>
    <cellStyle name="Normal 2 2 4 6 5" xfId="1117"/>
    <cellStyle name="Normal 2 2 4 7" xfId="1118"/>
    <cellStyle name="Normal 2 2 4 7 2" xfId="1119"/>
    <cellStyle name="Normal 2 2 4 7 2 2" xfId="1120"/>
    <cellStyle name="Normal 2 2 4 7 2 2 2" xfId="1121"/>
    <cellStyle name="Normal 2 2 4 7 2 3" xfId="1122"/>
    <cellStyle name="Normal 2 2 4 7 3" xfId="1123"/>
    <cellStyle name="Normal 2 2 4 7 3 2" xfId="1124"/>
    <cellStyle name="Normal 2 2 4 7 4" xfId="1125"/>
    <cellStyle name="Normal 2 2 4 8" xfId="1126"/>
    <cellStyle name="Normal 2 2 4 8 2" xfId="1127"/>
    <cellStyle name="Normal 2 2 4 8 2 2" xfId="1128"/>
    <cellStyle name="Normal 2 2 4 8 3" xfId="1129"/>
    <cellStyle name="Normal 2 2 4 9" xfId="1130"/>
    <cellStyle name="Normal 2 2 4 9 2" xfId="1131"/>
    <cellStyle name="Normal 2 2 5" xfId="1132"/>
    <cellStyle name="Normal 2 2 5 2" xfId="1133"/>
    <cellStyle name="Normal 2 2 5 2 2" xfId="1134"/>
    <cellStyle name="Normal 2 2 5 2 2 2" xfId="1135"/>
    <cellStyle name="Normal 2 2 5 2 2 2 2" xfId="1136"/>
    <cellStyle name="Normal 2 2 5 2 2 2 2 2" xfId="1137"/>
    <cellStyle name="Normal 2 2 5 2 2 2 3" xfId="1138"/>
    <cellStyle name="Normal 2 2 5 2 2 3" xfId="1139"/>
    <cellStyle name="Normal 2 2 5 2 2 3 2" xfId="1140"/>
    <cellStyle name="Normal 2 2 5 2 2 4" xfId="1141"/>
    <cellStyle name="Normal 2 2 5 2 3" xfId="1142"/>
    <cellStyle name="Normal 2 2 5 2 3 2" xfId="1143"/>
    <cellStyle name="Normal 2 2 5 2 3 2 2" xfId="1144"/>
    <cellStyle name="Normal 2 2 5 2 3 3" xfId="1145"/>
    <cellStyle name="Normal 2 2 5 2 4" xfId="1146"/>
    <cellStyle name="Normal 2 2 5 2 4 2" xfId="1147"/>
    <cellStyle name="Normal 2 2 5 2 5" xfId="1148"/>
    <cellStyle name="Normal 2 2 5 3" xfId="1149"/>
    <cellStyle name="Normal 2 2 5 3 2" xfId="1150"/>
    <cellStyle name="Normal 2 2 5 3 2 2" xfId="1151"/>
    <cellStyle name="Normal 2 2 5 3 2 2 2" xfId="1152"/>
    <cellStyle name="Normal 2 2 5 3 2 2 2 2" xfId="1153"/>
    <cellStyle name="Normal 2 2 5 3 2 2 3" xfId="1154"/>
    <cellStyle name="Normal 2 2 5 3 2 3" xfId="1155"/>
    <cellStyle name="Normal 2 2 5 3 2 3 2" xfId="1156"/>
    <cellStyle name="Normal 2 2 5 3 2 4" xfId="1157"/>
    <cellStyle name="Normal 2 2 5 3 3" xfId="1158"/>
    <cellStyle name="Normal 2 2 5 3 3 2" xfId="1159"/>
    <cellStyle name="Normal 2 2 5 3 3 2 2" xfId="1160"/>
    <cellStyle name="Normal 2 2 5 3 3 3" xfId="1161"/>
    <cellStyle name="Normal 2 2 5 3 4" xfId="1162"/>
    <cellStyle name="Normal 2 2 5 3 4 2" xfId="1163"/>
    <cellStyle name="Normal 2 2 5 3 5" xfId="1164"/>
    <cellStyle name="Normal 2 2 5 4" xfId="1165"/>
    <cellStyle name="Normal 2 2 5 4 2" xfId="1166"/>
    <cellStyle name="Normal 2 2 5 4 2 2" xfId="1167"/>
    <cellStyle name="Normal 2 2 5 4 2 2 2" xfId="1168"/>
    <cellStyle name="Normal 2 2 5 4 2 2 2 2" xfId="1169"/>
    <cellStyle name="Normal 2 2 5 4 2 2 3" xfId="1170"/>
    <cellStyle name="Normal 2 2 5 4 2 3" xfId="1171"/>
    <cellStyle name="Normal 2 2 5 4 2 3 2" xfId="1172"/>
    <cellStyle name="Normal 2 2 5 4 2 4" xfId="1173"/>
    <cellStyle name="Normal 2 2 5 4 3" xfId="1174"/>
    <cellStyle name="Normal 2 2 5 4 3 2" xfId="1175"/>
    <cellStyle name="Normal 2 2 5 4 3 2 2" xfId="1176"/>
    <cellStyle name="Normal 2 2 5 4 3 3" xfId="1177"/>
    <cellStyle name="Normal 2 2 5 4 4" xfId="1178"/>
    <cellStyle name="Normal 2 2 5 4 4 2" xfId="1179"/>
    <cellStyle name="Normal 2 2 5 4 5" xfId="1180"/>
    <cellStyle name="Normal 2 2 5 5" xfId="1181"/>
    <cellStyle name="Normal 2 2 5 5 2" xfId="1182"/>
    <cellStyle name="Normal 2 2 5 5 2 2" xfId="1183"/>
    <cellStyle name="Normal 2 2 5 5 2 2 2" xfId="1184"/>
    <cellStyle name="Normal 2 2 5 5 2 2 2 2" xfId="1185"/>
    <cellStyle name="Normal 2 2 5 5 2 2 3" xfId="1186"/>
    <cellStyle name="Normal 2 2 5 5 2 3" xfId="1187"/>
    <cellStyle name="Normal 2 2 5 5 2 3 2" xfId="1188"/>
    <cellStyle name="Normal 2 2 5 5 2 4" xfId="1189"/>
    <cellStyle name="Normal 2 2 5 5 3" xfId="1190"/>
    <cellStyle name="Normal 2 2 5 5 3 2" xfId="1191"/>
    <cellStyle name="Normal 2 2 5 5 3 2 2" xfId="1192"/>
    <cellStyle name="Normal 2 2 5 5 3 3" xfId="1193"/>
    <cellStyle name="Normal 2 2 5 5 4" xfId="1194"/>
    <cellStyle name="Normal 2 2 5 5 4 2" xfId="1195"/>
    <cellStyle name="Normal 2 2 5 5 5" xfId="1196"/>
    <cellStyle name="Normal 2 2 5 6" xfId="1197"/>
    <cellStyle name="Normal 2 2 5 6 2" xfId="1198"/>
    <cellStyle name="Normal 2 2 5 6 2 2" xfId="1199"/>
    <cellStyle name="Normal 2 2 5 6 2 2 2" xfId="1200"/>
    <cellStyle name="Normal 2 2 5 6 2 3" xfId="1201"/>
    <cellStyle name="Normal 2 2 5 6 3" xfId="1202"/>
    <cellStyle name="Normal 2 2 5 6 3 2" xfId="1203"/>
    <cellStyle name="Normal 2 2 5 6 4" xfId="1204"/>
    <cellStyle name="Normal 2 2 5 7" xfId="1205"/>
    <cellStyle name="Normal 2 2 5 7 2" xfId="1206"/>
    <cellStyle name="Normal 2 2 5 7 2 2" xfId="1207"/>
    <cellStyle name="Normal 2 2 5 7 3" xfId="1208"/>
    <cellStyle name="Normal 2 2 5 8" xfId="1209"/>
    <cellStyle name="Normal 2 2 5 8 2" xfId="1210"/>
    <cellStyle name="Normal 2 2 5 9" xfId="1211"/>
    <cellStyle name="Normal 2 2 6" xfId="1212"/>
    <cellStyle name="Normal 2 2 6 2" xfId="1213"/>
    <cellStyle name="Normal 2 2 6 2 2" xfId="1214"/>
    <cellStyle name="Normal 2 2 6 2 2 2" xfId="1215"/>
    <cellStyle name="Normal 2 2 6 2 2 2 2" xfId="1216"/>
    <cellStyle name="Normal 2 2 6 2 2 3" xfId="1217"/>
    <cellStyle name="Normal 2 2 6 2 3" xfId="1218"/>
    <cellStyle name="Normal 2 2 6 2 3 2" xfId="1219"/>
    <cellStyle name="Normal 2 2 6 2 4" xfId="1220"/>
    <cellStyle name="Normal 2 2 6 3" xfId="1221"/>
    <cellStyle name="Normal 2 2 6 3 2" xfId="1222"/>
    <cellStyle name="Normal 2 2 6 3 2 2" xfId="1223"/>
    <cellStyle name="Normal 2 2 6 3 3" xfId="1224"/>
    <cellStyle name="Normal 2 2 6 4" xfId="1225"/>
    <cellStyle name="Normal 2 2 6 4 2" xfId="1226"/>
    <cellStyle name="Normal 2 2 6 5" xfId="1227"/>
    <cellStyle name="Normal 2 2 7" xfId="1228"/>
    <cellStyle name="Normal 2 2 7 2" xfId="1229"/>
    <cellStyle name="Normal 2 2 7 2 2" xfId="1230"/>
    <cellStyle name="Normal 2 2 7 2 2 2" xfId="1231"/>
    <cellStyle name="Normal 2 2 7 2 2 2 2" xfId="1232"/>
    <cellStyle name="Normal 2 2 7 2 2 3" xfId="1233"/>
    <cellStyle name="Normal 2 2 7 2 3" xfId="1234"/>
    <cellStyle name="Normal 2 2 7 2 3 2" xfId="1235"/>
    <cellStyle name="Normal 2 2 7 2 4" xfId="1236"/>
    <cellStyle name="Normal 2 2 7 3" xfId="1237"/>
    <cellStyle name="Normal 2 2 7 3 2" xfId="1238"/>
    <cellStyle name="Normal 2 2 7 3 2 2" xfId="1239"/>
    <cellStyle name="Normal 2 2 7 3 3" xfId="1240"/>
    <cellStyle name="Normal 2 2 7 4" xfId="1241"/>
    <cellStyle name="Normal 2 2 7 4 2" xfId="1242"/>
    <cellStyle name="Normal 2 2 7 5" xfId="1243"/>
    <cellStyle name="Normal 2 2 8" xfId="1244"/>
    <cellStyle name="Normal 2 2 8 2" xfId="1245"/>
    <cellStyle name="Normal 2 2 8 2 2" xfId="1246"/>
    <cellStyle name="Normal 2 2 8 2 2 2" xfId="1247"/>
    <cellStyle name="Normal 2 2 8 2 2 2 2" xfId="1248"/>
    <cellStyle name="Normal 2 2 8 2 2 3" xfId="1249"/>
    <cellStyle name="Normal 2 2 8 2 3" xfId="1250"/>
    <cellStyle name="Normal 2 2 8 2 3 2" xfId="1251"/>
    <cellStyle name="Normal 2 2 8 2 4" xfId="1252"/>
    <cellStyle name="Normal 2 2 8 3" xfId="1253"/>
    <cellStyle name="Normal 2 2 8 3 2" xfId="1254"/>
    <cellStyle name="Normal 2 2 8 3 2 2" xfId="1255"/>
    <cellStyle name="Normal 2 2 8 3 3" xfId="1256"/>
    <cellStyle name="Normal 2 2 8 4" xfId="1257"/>
    <cellStyle name="Normal 2 2 8 4 2" xfId="1258"/>
    <cellStyle name="Normal 2 2 8 5" xfId="1259"/>
    <cellStyle name="Normal 2 2 9" xfId="1260"/>
    <cellStyle name="Normal 2 2 9 2" xfId="1261"/>
    <cellStyle name="Normal 2 2 9 2 2" xfId="1262"/>
    <cellStyle name="Normal 2 2 9 2 2 2" xfId="1263"/>
    <cellStyle name="Normal 2 2 9 2 2 2 2" xfId="1264"/>
    <cellStyle name="Normal 2 2 9 2 2 3" xfId="1265"/>
    <cellStyle name="Normal 2 2 9 2 3" xfId="1266"/>
    <cellStyle name="Normal 2 2 9 2 3 2" xfId="1267"/>
    <cellStyle name="Normal 2 2 9 2 4" xfId="1268"/>
    <cellStyle name="Normal 2 2 9 3" xfId="1269"/>
    <cellStyle name="Normal 2 2 9 3 2" xfId="1270"/>
    <cellStyle name="Normal 2 2 9 3 2 2" xfId="1271"/>
    <cellStyle name="Normal 2 2 9 3 3" xfId="1272"/>
    <cellStyle name="Normal 2 2 9 4" xfId="1273"/>
    <cellStyle name="Normal 2 2 9 4 2" xfId="1274"/>
    <cellStyle name="Normal 2 2 9 5" xfId="1275"/>
    <cellStyle name="Normal 2 3" xfId="1276"/>
    <cellStyle name="Normal 2 3 10" xfId="1277"/>
    <cellStyle name="Normal 2 3 10 2" xfId="1278"/>
    <cellStyle name="Normal 2 3 10 2 2" xfId="2956"/>
    <cellStyle name="Normal 2 3 10 2 3" xfId="2957"/>
    <cellStyle name="Normal 2 3 10 3" xfId="2958"/>
    <cellStyle name="Normal 2 3 10 4" xfId="2959"/>
    <cellStyle name="Normal 2 3 10 5" xfId="2960"/>
    <cellStyle name="Normal 2 3 10 6" xfId="2961"/>
    <cellStyle name="Normal 2 3 10 7" xfId="2955"/>
    <cellStyle name="Normal 2 3 11" xfId="1279"/>
    <cellStyle name="Normal 2 3 12" xfId="1280"/>
    <cellStyle name="Normal 2 3 2" xfId="1281"/>
    <cellStyle name="Normal 2 3 2 10" xfId="1282"/>
    <cellStyle name="Normal 2 3 2 11" xfId="1283"/>
    <cellStyle name="Normal 2 3 2 12" xfId="1284"/>
    <cellStyle name="Normal 2 3 2 2" xfId="1285"/>
    <cellStyle name="Normal 2 3 2 2 10" xfId="2962"/>
    <cellStyle name="Normal 2 3 2 2 2" xfId="1286"/>
    <cellStyle name="Normal 2 3 2 2 2 2" xfId="1287"/>
    <cellStyle name="Normal 2 3 2 2 2 2 2" xfId="1288"/>
    <cellStyle name="Normal 2 3 2 2 2 2 2 2" xfId="1289"/>
    <cellStyle name="Normal 2 3 2 2 2 2 2 2 2" xfId="1290"/>
    <cellStyle name="Normal 2 3 2 2 2 2 2 3" xfId="1291"/>
    <cellStyle name="Normal 2 3 2 2 2 2 3" xfId="1292"/>
    <cellStyle name="Normal 2 3 2 2 2 2 3 2" xfId="1293"/>
    <cellStyle name="Normal 2 3 2 2 2 2 4" xfId="1294"/>
    <cellStyle name="Normal 2 3 2 2 2 3" xfId="1295"/>
    <cellStyle name="Normal 2 3 2 2 2 3 2" xfId="1296"/>
    <cellStyle name="Normal 2 3 2 2 2 3 2 2" xfId="1297"/>
    <cellStyle name="Normal 2 3 2 2 2 3 3" xfId="1298"/>
    <cellStyle name="Normal 2 3 2 2 2 4" xfId="1299"/>
    <cellStyle name="Normal 2 3 2 2 2 4 2" xfId="1300"/>
    <cellStyle name="Normal 2 3 2 2 2 5" xfId="1301"/>
    <cellStyle name="Normal 2 3 2 2 3" xfId="1302"/>
    <cellStyle name="Normal 2 3 2 2 3 2" xfId="1303"/>
    <cellStyle name="Normal 2 3 2 2 3 2 2" xfId="1304"/>
    <cellStyle name="Normal 2 3 2 2 3 2 2 2" xfId="1305"/>
    <cellStyle name="Normal 2 3 2 2 3 2 2 2 2" xfId="1306"/>
    <cellStyle name="Normal 2 3 2 2 3 2 2 3" xfId="1307"/>
    <cellStyle name="Normal 2 3 2 2 3 2 3" xfId="1308"/>
    <cellStyle name="Normal 2 3 2 2 3 2 3 2" xfId="1309"/>
    <cellStyle name="Normal 2 3 2 2 3 2 4" xfId="1310"/>
    <cellStyle name="Normal 2 3 2 2 3 3" xfId="1311"/>
    <cellStyle name="Normal 2 3 2 2 3 3 2" xfId="1312"/>
    <cellStyle name="Normal 2 3 2 2 3 3 2 2" xfId="1313"/>
    <cellStyle name="Normal 2 3 2 2 3 3 3" xfId="1314"/>
    <cellStyle name="Normal 2 3 2 2 3 4" xfId="1315"/>
    <cellStyle name="Normal 2 3 2 2 3 4 2" xfId="1316"/>
    <cellStyle name="Normal 2 3 2 2 3 5" xfId="1317"/>
    <cellStyle name="Normal 2 3 2 2 4" xfId="1318"/>
    <cellStyle name="Normal 2 3 2 2 4 2" xfId="1319"/>
    <cellStyle name="Normal 2 3 2 2 4 2 2" xfId="1320"/>
    <cellStyle name="Normal 2 3 2 2 4 2 2 2" xfId="1321"/>
    <cellStyle name="Normal 2 3 2 2 4 2 2 2 2" xfId="1322"/>
    <cellStyle name="Normal 2 3 2 2 4 2 2 3" xfId="1323"/>
    <cellStyle name="Normal 2 3 2 2 4 2 3" xfId="1324"/>
    <cellStyle name="Normal 2 3 2 2 4 2 3 2" xfId="1325"/>
    <cellStyle name="Normal 2 3 2 2 4 2 4" xfId="1326"/>
    <cellStyle name="Normal 2 3 2 2 4 3" xfId="1327"/>
    <cellStyle name="Normal 2 3 2 2 4 3 2" xfId="1328"/>
    <cellStyle name="Normal 2 3 2 2 4 3 2 2" xfId="1329"/>
    <cellStyle name="Normal 2 3 2 2 4 3 3" xfId="1330"/>
    <cellStyle name="Normal 2 3 2 2 4 4" xfId="1331"/>
    <cellStyle name="Normal 2 3 2 2 4 4 2" xfId="1332"/>
    <cellStyle name="Normal 2 3 2 2 4 5" xfId="1333"/>
    <cellStyle name="Normal 2 3 2 2 5" xfId="1334"/>
    <cellStyle name="Normal 2 3 2 2 5 2" xfId="1335"/>
    <cellStyle name="Normal 2 3 2 2 5 2 2" xfId="1336"/>
    <cellStyle name="Normal 2 3 2 2 5 2 2 2" xfId="1337"/>
    <cellStyle name="Normal 2 3 2 2 5 2 2 2 2" xfId="1338"/>
    <cellStyle name="Normal 2 3 2 2 5 2 2 3" xfId="1339"/>
    <cellStyle name="Normal 2 3 2 2 5 2 3" xfId="1340"/>
    <cellStyle name="Normal 2 3 2 2 5 2 3 2" xfId="1341"/>
    <cellStyle name="Normal 2 3 2 2 5 2 4" xfId="1342"/>
    <cellStyle name="Normal 2 3 2 2 5 3" xfId="1343"/>
    <cellStyle name="Normal 2 3 2 2 5 3 2" xfId="1344"/>
    <cellStyle name="Normal 2 3 2 2 5 3 2 2" xfId="1345"/>
    <cellStyle name="Normal 2 3 2 2 5 3 3" xfId="1346"/>
    <cellStyle name="Normal 2 3 2 2 5 4" xfId="1347"/>
    <cellStyle name="Normal 2 3 2 2 5 4 2" xfId="1348"/>
    <cellStyle name="Normal 2 3 2 2 5 5" xfId="1349"/>
    <cellStyle name="Normal 2 3 2 2 6" xfId="1350"/>
    <cellStyle name="Normal 2 3 2 2 6 2" xfId="1351"/>
    <cellStyle name="Normal 2 3 2 2 6 2 2" xfId="1352"/>
    <cellStyle name="Normal 2 3 2 2 6 2 2 2" xfId="1353"/>
    <cellStyle name="Normal 2 3 2 2 6 2 3" xfId="1354"/>
    <cellStyle name="Normal 2 3 2 2 6 3" xfId="1355"/>
    <cellStyle name="Normal 2 3 2 2 6 3 2" xfId="1356"/>
    <cellStyle name="Normal 2 3 2 2 6 4" xfId="1357"/>
    <cellStyle name="Normal 2 3 2 2 7" xfId="1358"/>
    <cellStyle name="Normal 2 3 2 2 7 2" xfId="1359"/>
    <cellStyle name="Normal 2 3 2 2 7 2 2" xfId="1360"/>
    <cellStyle name="Normal 2 3 2 2 7 3" xfId="1361"/>
    <cellStyle name="Normal 2 3 2 2 8" xfId="1362"/>
    <cellStyle name="Normal 2 3 2 2 8 2" xfId="1363"/>
    <cellStyle name="Normal 2 3 2 2 9" xfId="1364"/>
    <cellStyle name="Normal 2 3 2 3" xfId="1365"/>
    <cellStyle name="Normal 2 3 2 3 2" xfId="1366"/>
    <cellStyle name="Normal 2 3 2 3 2 2" xfId="1367"/>
    <cellStyle name="Normal 2 3 2 3 2 2 2" xfId="1368"/>
    <cellStyle name="Normal 2 3 2 3 2 2 2 2" xfId="1369"/>
    <cellStyle name="Normal 2 3 2 3 2 2 3" xfId="1370"/>
    <cellStyle name="Normal 2 3 2 3 2 3" xfId="1371"/>
    <cellStyle name="Normal 2 3 2 3 2 3 2" xfId="1372"/>
    <cellStyle name="Normal 2 3 2 3 2 4" xfId="1373"/>
    <cellStyle name="Normal 2 3 2 3 3" xfId="1374"/>
    <cellStyle name="Normal 2 3 2 3 3 2" xfId="1375"/>
    <cellStyle name="Normal 2 3 2 3 3 2 2" xfId="1376"/>
    <cellStyle name="Normal 2 3 2 3 3 3" xfId="1377"/>
    <cellStyle name="Normal 2 3 2 3 4" xfId="1378"/>
    <cellStyle name="Normal 2 3 2 3 4 2" xfId="1379"/>
    <cellStyle name="Normal 2 3 2 3 5" xfId="1380"/>
    <cellStyle name="Normal 2 3 2 4" xfId="1381"/>
    <cellStyle name="Normal 2 3 2 4 2" xfId="1382"/>
    <cellStyle name="Normal 2 3 2 4 2 2" xfId="1383"/>
    <cellStyle name="Normal 2 3 2 4 2 2 2" xfId="1384"/>
    <cellStyle name="Normal 2 3 2 4 2 2 2 2" xfId="1385"/>
    <cellStyle name="Normal 2 3 2 4 2 2 3" xfId="1386"/>
    <cellStyle name="Normal 2 3 2 4 2 3" xfId="1387"/>
    <cellStyle name="Normal 2 3 2 4 2 3 2" xfId="1388"/>
    <cellStyle name="Normal 2 3 2 4 2 4" xfId="1389"/>
    <cellStyle name="Normal 2 3 2 4 3" xfId="1390"/>
    <cellStyle name="Normal 2 3 2 4 3 2" xfId="1391"/>
    <cellStyle name="Normal 2 3 2 4 3 2 2" xfId="1392"/>
    <cellStyle name="Normal 2 3 2 4 3 3" xfId="1393"/>
    <cellStyle name="Normal 2 3 2 4 4" xfId="1394"/>
    <cellStyle name="Normal 2 3 2 4 4 2" xfId="1395"/>
    <cellStyle name="Normal 2 3 2 4 5" xfId="1396"/>
    <cellStyle name="Normal 2 3 2 5" xfId="1397"/>
    <cellStyle name="Normal 2 3 2 5 2" xfId="1398"/>
    <cellStyle name="Normal 2 3 2 5 2 2" xfId="1399"/>
    <cellStyle name="Normal 2 3 2 5 2 2 2" xfId="1400"/>
    <cellStyle name="Normal 2 3 2 5 2 2 2 2" xfId="1401"/>
    <cellStyle name="Normal 2 3 2 5 2 2 3" xfId="1402"/>
    <cellStyle name="Normal 2 3 2 5 2 3" xfId="1403"/>
    <cellStyle name="Normal 2 3 2 5 2 3 2" xfId="1404"/>
    <cellStyle name="Normal 2 3 2 5 2 4" xfId="1405"/>
    <cellStyle name="Normal 2 3 2 5 3" xfId="1406"/>
    <cellStyle name="Normal 2 3 2 5 3 2" xfId="1407"/>
    <cellStyle name="Normal 2 3 2 5 3 2 2" xfId="1408"/>
    <cellStyle name="Normal 2 3 2 5 3 3" xfId="1409"/>
    <cellStyle name="Normal 2 3 2 5 4" xfId="1410"/>
    <cellStyle name="Normal 2 3 2 5 4 2" xfId="1411"/>
    <cellStyle name="Normal 2 3 2 5 5" xfId="1412"/>
    <cellStyle name="Normal 2 3 2 6" xfId="1413"/>
    <cellStyle name="Normal 2 3 2 6 2" xfId="1414"/>
    <cellStyle name="Normal 2 3 2 6 2 2" xfId="1415"/>
    <cellStyle name="Normal 2 3 2 6 2 2 2" xfId="1416"/>
    <cellStyle name="Normal 2 3 2 6 2 2 2 2" xfId="1417"/>
    <cellStyle name="Normal 2 3 2 6 2 2 3" xfId="1418"/>
    <cellStyle name="Normal 2 3 2 6 2 3" xfId="1419"/>
    <cellStyle name="Normal 2 3 2 6 2 3 2" xfId="1420"/>
    <cellStyle name="Normal 2 3 2 6 2 4" xfId="1421"/>
    <cellStyle name="Normal 2 3 2 6 3" xfId="1422"/>
    <cellStyle name="Normal 2 3 2 6 3 2" xfId="1423"/>
    <cellStyle name="Normal 2 3 2 6 3 2 2" xfId="1424"/>
    <cellStyle name="Normal 2 3 2 6 3 3" xfId="1425"/>
    <cellStyle name="Normal 2 3 2 6 4" xfId="1426"/>
    <cellStyle name="Normal 2 3 2 6 4 2" xfId="1427"/>
    <cellStyle name="Normal 2 3 2 6 5" xfId="1428"/>
    <cellStyle name="Normal 2 3 2 7" xfId="1429"/>
    <cellStyle name="Normal 2 3 2 7 2" xfId="1430"/>
    <cellStyle name="Normal 2 3 2 7 2 2" xfId="1431"/>
    <cellStyle name="Normal 2 3 2 7 2 2 2" xfId="1432"/>
    <cellStyle name="Normal 2 3 2 7 2 3" xfId="1433"/>
    <cellStyle name="Normal 2 3 2 7 3" xfId="1434"/>
    <cellStyle name="Normal 2 3 2 7 3 2" xfId="1435"/>
    <cellStyle name="Normal 2 3 2 7 4" xfId="1436"/>
    <cellStyle name="Normal 2 3 2 8" xfId="1437"/>
    <cellStyle name="Normal 2 3 2 8 2" xfId="1438"/>
    <cellStyle name="Normal 2 3 2 8 2 2" xfId="1439"/>
    <cellStyle name="Normal 2 3 2 8 3" xfId="1440"/>
    <cellStyle name="Normal 2 3 2 9" xfId="1441"/>
    <cellStyle name="Normal 2 3 2 9 2" xfId="1442"/>
    <cellStyle name="Normal 2 3 2_Table 52.1" xfId="2963"/>
    <cellStyle name="Normal 2 3 3" xfId="1443"/>
    <cellStyle name="Normal 2 3 3 2" xfId="1444"/>
    <cellStyle name="Normal 2 3 3 2 2" xfId="1445"/>
    <cellStyle name="Normal 2 3 3 2 2 2" xfId="1446"/>
    <cellStyle name="Normal 2 3 3 2 2 2 2" xfId="1447"/>
    <cellStyle name="Normal 2 3 3 2 2 2 2 2" xfId="1448"/>
    <cellStyle name="Normal 2 3 3 2 2 2 3" xfId="1449"/>
    <cellStyle name="Normal 2 3 3 2 2 3" xfId="1450"/>
    <cellStyle name="Normal 2 3 3 2 2 3 2" xfId="1451"/>
    <cellStyle name="Normal 2 3 3 2 2 4" xfId="1452"/>
    <cellStyle name="Normal 2 3 3 2 3" xfId="1453"/>
    <cellStyle name="Normal 2 3 3 2 3 2" xfId="1454"/>
    <cellStyle name="Normal 2 3 3 2 3 2 2" xfId="1455"/>
    <cellStyle name="Normal 2 3 3 2 3 3" xfId="1456"/>
    <cellStyle name="Normal 2 3 3 2 4" xfId="1457"/>
    <cellStyle name="Normal 2 3 3 2 4 2" xfId="1458"/>
    <cellStyle name="Normal 2 3 3 2 5" xfId="1459"/>
    <cellStyle name="Normal 2 3 3 3" xfId="1460"/>
    <cellStyle name="Normal 2 3 3 3 2" xfId="1461"/>
    <cellStyle name="Normal 2 3 3 3 2 2" xfId="1462"/>
    <cellStyle name="Normal 2 3 3 3 2 2 2" xfId="1463"/>
    <cellStyle name="Normal 2 3 3 3 2 2 2 2" xfId="1464"/>
    <cellStyle name="Normal 2 3 3 3 2 2 3" xfId="1465"/>
    <cellStyle name="Normal 2 3 3 3 2 3" xfId="1466"/>
    <cellStyle name="Normal 2 3 3 3 2 3 2" xfId="1467"/>
    <cellStyle name="Normal 2 3 3 3 2 4" xfId="1468"/>
    <cellStyle name="Normal 2 3 3 3 3" xfId="1469"/>
    <cellStyle name="Normal 2 3 3 3 3 2" xfId="1470"/>
    <cellStyle name="Normal 2 3 3 3 3 2 2" xfId="1471"/>
    <cellStyle name="Normal 2 3 3 3 3 3" xfId="1472"/>
    <cellStyle name="Normal 2 3 3 3 4" xfId="1473"/>
    <cellStyle name="Normal 2 3 3 3 4 2" xfId="1474"/>
    <cellStyle name="Normal 2 3 3 3 5" xfId="1475"/>
    <cellStyle name="Normal 2 3 3 4" xfId="1476"/>
    <cellStyle name="Normal 2 3 3 4 2" xfId="1477"/>
    <cellStyle name="Normal 2 3 3 4 2 2" xfId="1478"/>
    <cellStyle name="Normal 2 3 3 4 2 2 2" xfId="1479"/>
    <cellStyle name="Normal 2 3 3 4 2 2 2 2" xfId="1480"/>
    <cellStyle name="Normal 2 3 3 4 2 2 3" xfId="1481"/>
    <cellStyle name="Normal 2 3 3 4 2 3" xfId="1482"/>
    <cellStyle name="Normal 2 3 3 4 2 3 2" xfId="1483"/>
    <cellStyle name="Normal 2 3 3 4 2 4" xfId="1484"/>
    <cellStyle name="Normal 2 3 3 4 3" xfId="1485"/>
    <cellStyle name="Normal 2 3 3 4 3 2" xfId="1486"/>
    <cellStyle name="Normal 2 3 3 4 3 2 2" xfId="1487"/>
    <cellStyle name="Normal 2 3 3 4 3 3" xfId="1488"/>
    <cellStyle name="Normal 2 3 3 4 4" xfId="1489"/>
    <cellStyle name="Normal 2 3 3 4 4 2" xfId="1490"/>
    <cellStyle name="Normal 2 3 3 4 5" xfId="1491"/>
    <cellStyle name="Normal 2 3 3 5" xfId="1492"/>
    <cellStyle name="Normal 2 3 3 5 2" xfId="1493"/>
    <cellStyle name="Normal 2 3 3 5 2 2" xfId="1494"/>
    <cellStyle name="Normal 2 3 3 5 2 2 2" xfId="1495"/>
    <cellStyle name="Normal 2 3 3 5 2 2 2 2" xfId="1496"/>
    <cellStyle name="Normal 2 3 3 5 2 2 3" xfId="1497"/>
    <cellStyle name="Normal 2 3 3 5 2 3" xfId="1498"/>
    <cellStyle name="Normal 2 3 3 5 2 3 2" xfId="1499"/>
    <cellStyle name="Normal 2 3 3 5 2 4" xfId="1500"/>
    <cellStyle name="Normal 2 3 3 5 3" xfId="1501"/>
    <cellStyle name="Normal 2 3 3 5 3 2" xfId="1502"/>
    <cellStyle name="Normal 2 3 3 5 3 2 2" xfId="1503"/>
    <cellStyle name="Normal 2 3 3 5 3 3" xfId="1504"/>
    <cellStyle name="Normal 2 3 3 5 4" xfId="1505"/>
    <cellStyle name="Normal 2 3 3 5 4 2" xfId="1506"/>
    <cellStyle name="Normal 2 3 3 5 5" xfId="1507"/>
    <cellStyle name="Normal 2 3 3 6" xfId="1508"/>
    <cellStyle name="Normal 2 3 3 6 2" xfId="1509"/>
    <cellStyle name="Normal 2 3 3 6 2 2" xfId="1510"/>
    <cellStyle name="Normal 2 3 3 6 2 2 2" xfId="1511"/>
    <cellStyle name="Normal 2 3 3 6 2 3" xfId="1512"/>
    <cellStyle name="Normal 2 3 3 6 3" xfId="1513"/>
    <cellStyle name="Normal 2 3 3 6 3 2" xfId="1514"/>
    <cellStyle name="Normal 2 3 3 6 4" xfId="1515"/>
    <cellStyle name="Normal 2 3 3 7" xfId="1516"/>
    <cellStyle name="Normal 2 3 3 7 2" xfId="1517"/>
    <cellStyle name="Normal 2 3 3 7 2 2" xfId="1518"/>
    <cellStyle name="Normal 2 3 3 7 3" xfId="1519"/>
    <cellStyle name="Normal 2 3 3 8" xfId="1520"/>
    <cellStyle name="Normal 2 3 3 8 2" xfId="1521"/>
    <cellStyle name="Normal 2 3 3 9" xfId="1522"/>
    <cellStyle name="Normal 2 3 4" xfId="1523"/>
    <cellStyle name="Normal 2 3 4 2" xfId="1524"/>
    <cellStyle name="Normal 2 3 4 2 2" xfId="1525"/>
    <cellStyle name="Normal 2 3 4 2 2 2" xfId="1526"/>
    <cellStyle name="Normal 2 3 4 2 2 2 2" xfId="1527"/>
    <cellStyle name="Normal 2 3 4 2 2 3" xfId="1528"/>
    <cellStyle name="Normal 2 3 4 2 3" xfId="1529"/>
    <cellStyle name="Normal 2 3 4 2 3 2" xfId="1530"/>
    <cellStyle name="Normal 2 3 4 2 4" xfId="1531"/>
    <cellStyle name="Normal 2 3 4 3" xfId="1532"/>
    <cellStyle name="Normal 2 3 4 3 2" xfId="1533"/>
    <cellStyle name="Normal 2 3 4 3 2 2" xfId="1534"/>
    <cellStyle name="Normal 2 3 4 3 3" xfId="1535"/>
    <cellStyle name="Normal 2 3 4 4" xfId="1536"/>
    <cellStyle name="Normal 2 3 4 4 2" xfId="1537"/>
    <cellStyle name="Normal 2 3 4 5" xfId="1538"/>
    <cellStyle name="Normal 2 3 4 6" xfId="2964"/>
    <cellStyle name="Normal 2 3 5" xfId="1539"/>
    <cellStyle name="Normal 2 3 5 2" xfId="1540"/>
    <cellStyle name="Normal 2 3 5 2 2" xfId="1541"/>
    <cellStyle name="Normal 2 3 5 2 2 2" xfId="1542"/>
    <cellStyle name="Normal 2 3 5 2 2 2 2" xfId="1543"/>
    <cellStyle name="Normal 2 3 5 2 2 3" xfId="1544"/>
    <cellStyle name="Normal 2 3 5 2 3" xfId="1545"/>
    <cellStyle name="Normal 2 3 5 2 3 2" xfId="1546"/>
    <cellStyle name="Normal 2 3 5 2 4" xfId="1547"/>
    <cellStyle name="Normal 2 3 5 2 5" xfId="2966"/>
    <cellStyle name="Normal 2 3 5 3" xfId="1548"/>
    <cellStyle name="Normal 2 3 5 3 2" xfId="1549"/>
    <cellStyle name="Normal 2 3 5 3 2 2" xfId="1550"/>
    <cellStyle name="Normal 2 3 5 3 3" xfId="1551"/>
    <cellStyle name="Normal 2 3 5 4" xfId="1552"/>
    <cellStyle name="Normal 2 3 5 4 2" xfId="1553"/>
    <cellStyle name="Normal 2 3 5 5" xfId="1554"/>
    <cellStyle name="Normal 2 3 5 6" xfId="2965"/>
    <cellStyle name="Normal 2 3 5_Table 52.1" xfId="2967"/>
    <cellStyle name="Normal 2 3 6" xfId="1555"/>
    <cellStyle name="Normal 2 3 6 10" xfId="2968"/>
    <cellStyle name="Normal 2 3 6 2" xfId="1556"/>
    <cellStyle name="Normal 2 3 6 2 2" xfId="1557"/>
    <cellStyle name="Normal 2 3 6 2 2 2" xfId="1558"/>
    <cellStyle name="Normal 2 3 6 2 2 2 2" xfId="1559"/>
    <cellStyle name="Normal 2 3 6 2 2 3" xfId="1560"/>
    <cellStyle name="Normal 2 3 6 2 3" xfId="1561"/>
    <cellStyle name="Normal 2 3 6 2 3 2" xfId="1562"/>
    <cellStyle name="Normal 2 3 6 2 4" xfId="1563"/>
    <cellStyle name="Normal 2 3 6 2 4 2" xfId="2969"/>
    <cellStyle name="Normal 2 3 6 3" xfId="1564"/>
    <cellStyle name="Normal 2 3 6 3 2" xfId="1565"/>
    <cellStyle name="Normal 2 3 6 3 2 2" xfId="1566"/>
    <cellStyle name="Normal 2 3 6 3 3" xfId="1567"/>
    <cellStyle name="Normal 2 3 6 4" xfId="1568"/>
    <cellStyle name="Normal 2 3 6 4 2" xfId="1569"/>
    <cellStyle name="Normal 2 3 6 5" xfId="1570"/>
    <cellStyle name="Normal 2 3 6 6" xfId="2970"/>
    <cellStyle name="Normal 2 3 6 7" xfId="2971"/>
    <cellStyle name="Normal 2 3 6 8" xfId="2972"/>
    <cellStyle name="Normal 2 3 6 9" xfId="2973"/>
    <cellStyle name="Normal 2 3 7" xfId="1571"/>
    <cellStyle name="Normal 2 3 7 2" xfId="1572"/>
    <cellStyle name="Normal 2 3 7 2 2" xfId="1573"/>
    <cellStyle name="Normal 2 3 7 2 2 2" xfId="1574"/>
    <cellStyle name="Normal 2 3 7 2 2 2 2" xfId="1575"/>
    <cellStyle name="Normal 2 3 7 2 2 3" xfId="1576"/>
    <cellStyle name="Normal 2 3 7 2 3" xfId="1577"/>
    <cellStyle name="Normal 2 3 7 2 3 2" xfId="1578"/>
    <cellStyle name="Normal 2 3 7 2 3 3" xfId="2975"/>
    <cellStyle name="Normal 2 3 7 2 4" xfId="1579"/>
    <cellStyle name="Normal 2 3 7 3" xfId="1580"/>
    <cellStyle name="Normal 2 3 7 3 2" xfId="1581"/>
    <cellStyle name="Normal 2 3 7 3 2 2" xfId="1582"/>
    <cellStyle name="Normal 2 3 7 3 3" xfId="1583"/>
    <cellStyle name="Normal 2 3 7 4" xfId="1584"/>
    <cellStyle name="Normal 2 3 7 4 2" xfId="1585"/>
    <cellStyle name="Normal 2 3 7 4 3" xfId="2976"/>
    <cellStyle name="Normal 2 3 7 5" xfId="1586"/>
    <cellStyle name="Normal 2 3 7 5 2" xfId="2977"/>
    <cellStyle name="Normal 2 3 7 6" xfId="2978"/>
    <cellStyle name="Normal 2 3 7 7" xfId="2979"/>
    <cellStyle name="Normal 2 3 7 8" xfId="2974"/>
    <cellStyle name="Normal 2 3 8" xfId="1587"/>
    <cellStyle name="Normal 2 3 8 2" xfId="1588"/>
    <cellStyle name="Normal 2 3 8 2 2" xfId="1589"/>
    <cellStyle name="Normal 2 3 8 2 2 2" xfId="1590"/>
    <cellStyle name="Normal 2 3 8 2 3" xfId="1591"/>
    <cellStyle name="Normal 2 3 8 2 3 2" xfId="2981"/>
    <cellStyle name="Normal 2 3 8 3" xfId="1592"/>
    <cellStyle name="Normal 2 3 8 3 2" xfId="1593"/>
    <cellStyle name="Normal 2 3 8 4" xfId="1594"/>
    <cellStyle name="Normal 2 3 8 4 2" xfId="2982"/>
    <cellStyle name="Normal 2 3 8 5" xfId="2983"/>
    <cellStyle name="Normal 2 3 8 6" xfId="2984"/>
    <cellStyle name="Normal 2 3 8 7" xfId="2985"/>
    <cellStyle name="Normal 2 3 8 8" xfId="2980"/>
    <cellStyle name="Normal 2 3 9" xfId="1595"/>
    <cellStyle name="Normal 2 3 9 2" xfId="1596"/>
    <cellStyle name="Normal 2 3 9 2 2" xfId="1597"/>
    <cellStyle name="Normal 2 3 9 2 2 2" xfId="2988"/>
    <cellStyle name="Normal 2 3 9 2 3" xfId="2989"/>
    <cellStyle name="Normal 2 3 9 2 4" xfId="2987"/>
    <cellStyle name="Normal 2 3 9 3" xfId="1598"/>
    <cellStyle name="Normal 2 3 9 3 2" xfId="2990"/>
    <cellStyle name="Normal 2 3 9 4" xfId="2991"/>
    <cellStyle name="Normal 2 3 9 5" xfId="2992"/>
    <cellStyle name="Normal 2 3 9 6" xfId="2993"/>
    <cellStyle name="Normal 2 3 9 7" xfId="2986"/>
    <cellStyle name="Normal 2 4" xfId="1599"/>
    <cellStyle name="Normal 2 4 10" xfId="1600"/>
    <cellStyle name="Normal 2 4 10 2" xfId="1601"/>
    <cellStyle name="Normal 2 4 11" xfId="1602"/>
    <cellStyle name="Normal 2 4 2" xfId="1603"/>
    <cellStyle name="Normal 2 4 2 10" xfId="1604"/>
    <cellStyle name="Normal 2 4 2 11" xfId="2994"/>
    <cellStyle name="Normal 2 4 2 2" xfId="1605"/>
    <cellStyle name="Normal 2 4 2 2 2" xfId="1606"/>
    <cellStyle name="Normal 2 4 2 2 2 2" xfId="1607"/>
    <cellStyle name="Normal 2 4 2 2 2 2 2" xfId="1608"/>
    <cellStyle name="Normal 2 4 2 2 2 2 2 2" xfId="1609"/>
    <cellStyle name="Normal 2 4 2 2 2 2 2 2 2" xfId="1610"/>
    <cellStyle name="Normal 2 4 2 2 2 2 2 3" xfId="1611"/>
    <cellStyle name="Normal 2 4 2 2 2 2 3" xfId="1612"/>
    <cellStyle name="Normal 2 4 2 2 2 2 3 2" xfId="1613"/>
    <cellStyle name="Normal 2 4 2 2 2 2 4" xfId="1614"/>
    <cellStyle name="Normal 2 4 2 2 2 3" xfId="1615"/>
    <cellStyle name="Normal 2 4 2 2 2 3 2" xfId="1616"/>
    <cellStyle name="Normal 2 4 2 2 2 3 2 2" xfId="1617"/>
    <cellStyle name="Normal 2 4 2 2 2 3 3" xfId="1618"/>
    <cellStyle name="Normal 2 4 2 2 2 4" xfId="1619"/>
    <cellStyle name="Normal 2 4 2 2 2 4 2" xfId="1620"/>
    <cellStyle name="Normal 2 4 2 2 2 5" xfId="1621"/>
    <cellStyle name="Normal 2 4 2 2 3" xfId="1622"/>
    <cellStyle name="Normal 2 4 2 2 3 2" xfId="1623"/>
    <cellStyle name="Normal 2 4 2 2 3 2 2" xfId="1624"/>
    <cellStyle name="Normal 2 4 2 2 3 2 2 2" xfId="1625"/>
    <cellStyle name="Normal 2 4 2 2 3 2 2 2 2" xfId="1626"/>
    <cellStyle name="Normal 2 4 2 2 3 2 2 3" xfId="1627"/>
    <cellStyle name="Normal 2 4 2 2 3 2 3" xfId="1628"/>
    <cellStyle name="Normal 2 4 2 2 3 2 3 2" xfId="1629"/>
    <cellStyle name="Normal 2 4 2 2 3 2 4" xfId="1630"/>
    <cellStyle name="Normal 2 4 2 2 3 3" xfId="1631"/>
    <cellStyle name="Normal 2 4 2 2 3 3 2" xfId="1632"/>
    <cellStyle name="Normal 2 4 2 2 3 3 2 2" xfId="1633"/>
    <cellStyle name="Normal 2 4 2 2 3 3 3" xfId="1634"/>
    <cellStyle name="Normal 2 4 2 2 3 4" xfId="1635"/>
    <cellStyle name="Normal 2 4 2 2 3 4 2" xfId="1636"/>
    <cellStyle name="Normal 2 4 2 2 3 5" xfId="1637"/>
    <cellStyle name="Normal 2 4 2 2 4" xfId="1638"/>
    <cellStyle name="Normal 2 4 2 2 4 2" xfId="1639"/>
    <cellStyle name="Normal 2 4 2 2 4 2 2" xfId="1640"/>
    <cellStyle name="Normal 2 4 2 2 4 2 2 2" xfId="1641"/>
    <cellStyle name="Normal 2 4 2 2 4 2 2 2 2" xfId="1642"/>
    <cellStyle name="Normal 2 4 2 2 4 2 2 3" xfId="1643"/>
    <cellStyle name="Normal 2 4 2 2 4 2 3" xfId="1644"/>
    <cellStyle name="Normal 2 4 2 2 4 2 3 2" xfId="1645"/>
    <cellStyle name="Normal 2 4 2 2 4 2 4" xfId="1646"/>
    <cellStyle name="Normal 2 4 2 2 4 3" xfId="1647"/>
    <cellStyle name="Normal 2 4 2 2 4 3 2" xfId="1648"/>
    <cellStyle name="Normal 2 4 2 2 4 3 2 2" xfId="1649"/>
    <cellStyle name="Normal 2 4 2 2 4 3 3" xfId="1650"/>
    <cellStyle name="Normal 2 4 2 2 4 4" xfId="1651"/>
    <cellStyle name="Normal 2 4 2 2 4 4 2" xfId="1652"/>
    <cellStyle name="Normal 2 4 2 2 4 5" xfId="1653"/>
    <cellStyle name="Normal 2 4 2 2 4 6" xfId="2995"/>
    <cellStyle name="Normal 2 4 2 2 5" xfId="1654"/>
    <cellStyle name="Normal 2 4 2 2 5 2" xfId="1655"/>
    <cellStyle name="Normal 2 4 2 2 5 2 2" xfId="1656"/>
    <cellStyle name="Normal 2 4 2 2 5 2 2 2" xfId="1657"/>
    <cellStyle name="Normal 2 4 2 2 5 2 2 2 2" xfId="1658"/>
    <cellStyle name="Normal 2 4 2 2 5 2 2 3" xfId="1659"/>
    <cellStyle name="Normal 2 4 2 2 5 2 3" xfId="1660"/>
    <cellStyle name="Normal 2 4 2 2 5 2 3 2" xfId="1661"/>
    <cellStyle name="Normal 2 4 2 2 5 2 4" xfId="1662"/>
    <cellStyle name="Normal 2 4 2 2 5 3" xfId="1663"/>
    <cellStyle name="Normal 2 4 2 2 5 3 2" xfId="1664"/>
    <cellStyle name="Normal 2 4 2 2 5 3 2 2" xfId="1665"/>
    <cellStyle name="Normal 2 4 2 2 5 3 3" xfId="1666"/>
    <cellStyle name="Normal 2 4 2 2 5 4" xfId="1667"/>
    <cellStyle name="Normal 2 4 2 2 5 4 2" xfId="1668"/>
    <cellStyle name="Normal 2 4 2 2 5 5" xfId="1669"/>
    <cellStyle name="Normal 2 4 2 2 6" xfId="1670"/>
    <cellStyle name="Normal 2 4 2 2 6 2" xfId="1671"/>
    <cellStyle name="Normal 2 4 2 2 6 2 2" xfId="1672"/>
    <cellStyle name="Normal 2 4 2 2 6 2 2 2" xfId="1673"/>
    <cellStyle name="Normal 2 4 2 2 6 2 3" xfId="1674"/>
    <cellStyle name="Normal 2 4 2 2 6 3" xfId="1675"/>
    <cellStyle name="Normal 2 4 2 2 6 3 2" xfId="1676"/>
    <cellStyle name="Normal 2 4 2 2 6 4" xfId="1677"/>
    <cellStyle name="Normal 2 4 2 2 7" xfId="1678"/>
    <cellStyle name="Normal 2 4 2 2 7 2" xfId="1679"/>
    <cellStyle name="Normal 2 4 2 2 7 2 2" xfId="1680"/>
    <cellStyle name="Normal 2 4 2 2 7 3" xfId="1681"/>
    <cellStyle name="Normal 2 4 2 2 8" xfId="1682"/>
    <cellStyle name="Normal 2 4 2 2 8 2" xfId="1683"/>
    <cellStyle name="Normal 2 4 2 2 9" xfId="1684"/>
    <cellStyle name="Normal 2 4 2 3" xfId="1685"/>
    <cellStyle name="Normal 2 4 2 3 2" xfId="1686"/>
    <cellStyle name="Normal 2 4 2 3 2 2" xfId="1687"/>
    <cellStyle name="Normal 2 4 2 3 2 2 2" xfId="1688"/>
    <cellStyle name="Normal 2 4 2 3 2 2 2 2" xfId="1689"/>
    <cellStyle name="Normal 2 4 2 3 2 2 3" xfId="1690"/>
    <cellStyle name="Normal 2 4 2 3 2 3" xfId="1691"/>
    <cellStyle name="Normal 2 4 2 3 2 3 2" xfId="1692"/>
    <cellStyle name="Normal 2 4 2 3 2 4" xfId="1693"/>
    <cellStyle name="Normal 2 4 2 3 3" xfId="1694"/>
    <cellStyle name="Normal 2 4 2 3 3 2" xfId="1695"/>
    <cellStyle name="Normal 2 4 2 3 3 2 2" xfId="1696"/>
    <cellStyle name="Normal 2 4 2 3 3 3" xfId="1697"/>
    <cellStyle name="Normal 2 4 2 3 4" xfId="1698"/>
    <cellStyle name="Normal 2 4 2 3 4 2" xfId="1699"/>
    <cellStyle name="Normal 2 4 2 3 5" xfId="1700"/>
    <cellStyle name="Normal 2 4 2 4" xfId="1701"/>
    <cellStyle name="Normal 2 4 2 4 2" xfId="1702"/>
    <cellStyle name="Normal 2 4 2 4 2 2" xfId="1703"/>
    <cellStyle name="Normal 2 4 2 4 2 2 2" xfId="1704"/>
    <cellStyle name="Normal 2 4 2 4 2 2 2 2" xfId="1705"/>
    <cellStyle name="Normal 2 4 2 4 2 2 3" xfId="1706"/>
    <cellStyle name="Normal 2 4 2 4 2 3" xfId="1707"/>
    <cellStyle name="Normal 2 4 2 4 2 3 2" xfId="1708"/>
    <cellStyle name="Normal 2 4 2 4 2 4" xfId="1709"/>
    <cellStyle name="Normal 2 4 2 4 3" xfId="1710"/>
    <cellStyle name="Normal 2 4 2 4 3 2" xfId="1711"/>
    <cellStyle name="Normal 2 4 2 4 3 2 2" xfId="1712"/>
    <cellStyle name="Normal 2 4 2 4 3 3" xfId="1713"/>
    <cellStyle name="Normal 2 4 2 4 4" xfId="1714"/>
    <cellStyle name="Normal 2 4 2 4 4 2" xfId="1715"/>
    <cellStyle name="Normal 2 4 2 4 5" xfId="1716"/>
    <cellStyle name="Normal 2 4 2 5" xfId="1717"/>
    <cellStyle name="Normal 2 4 2 5 2" xfId="1718"/>
    <cellStyle name="Normal 2 4 2 5 2 2" xfId="1719"/>
    <cellStyle name="Normal 2 4 2 5 2 2 2" xfId="1720"/>
    <cellStyle name="Normal 2 4 2 5 2 2 2 2" xfId="1721"/>
    <cellStyle name="Normal 2 4 2 5 2 2 3" xfId="1722"/>
    <cellStyle name="Normal 2 4 2 5 2 3" xfId="1723"/>
    <cellStyle name="Normal 2 4 2 5 2 3 2" xfId="1724"/>
    <cellStyle name="Normal 2 4 2 5 2 4" xfId="1725"/>
    <cellStyle name="Normal 2 4 2 5 3" xfId="1726"/>
    <cellStyle name="Normal 2 4 2 5 3 2" xfId="1727"/>
    <cellStyle name="Normal 2 4 2 5 3 2 2" xfId="1728"/>
    <cellStyle name="Normal 2 4 2 5 3 3" xfId="1729"/>
    <cellStyle name="Normal 2 4 2 5 4" xfId="1730"/>
    <cellStyle name="Normal 2 4 2 5 4 2" xfId="1731"/>
    <cellStyle name="Normal 2 4 2 5 5" xfId="1732"/>
    <cellStyle name="Normal 2 4 2 6" xfId="1733"/>
    <cellStyle name="Normal 2 4 2 6 2" xfId="1734"/>
    <cellStyle name="Normal 2 4 2 6 2 2" xfId="1735"/>
    <cellStyle name="Normal 2 4 2 6 2 2 2" xfId="1736"/>
    <cellStyle name="Normal 2 4 2 6 2 2 2 2" xfId="1737"/>
    <cellStyle name="Normal 2 4 2 6 2 2 3" xfId="1738"/>
    <cellStyle name="Normal 2 4 2 6 2 3" xfId="1739"/>
    <cellStyle name="Normal 2 4 2 6 2 3 2" xfId="1740"/>
    <cellStyle name="Normal 2 4 2 6 2 4" xfId="1741"/>
    <cellStyle name="Normal 2 4 2 6 3" xfId="1742"/>
    <cellStyle name="Normal 2 4 2 6 3 2" xfId="1743"/>
    <cellStyle name="Normal 2 4 2 6 3 2 2" xfId="1744"/>
    <cellStyle name="Normal 2 4 2 6 3 3" xfId="1745"/>
    <cellStyle name="Normal 2 4 2 6 4" xfId="1746"/>
    <cellStyle name="Normal 2 4 2 6 4 2" xfId="1747"/>
    <cellStyle name="Normal 2 4 2 6 5" xfId="1748"/>
    <cellStyle name="Normal 2 4 2 6 6" xfId="2996"/>
    <cellStyle name="Normal 2 4 2 7" xfId="1749"/>
    <cellStyle name="Normal 2 4 2 7 2" xfId="1750"/>
    <cellStyle name="Normal 2 4 2 7 2 2" xfId="1751"/>
    <cellStyle name="Normal 2 4 2 7 2 2 2" xfId="1752"/>
    <cellStyle name="Normal 2 4 2 7 2 3" xfId="1753"/>
    <cellStyle name="Normal 2 4 2 7 3" xfId="1754"/>
    <cellStyle name="Normal 2 4 2 7 3 2" xfId="1755"/>
    <cellStyle name="Normal 2 4 2 7 4" xfId="1756"/>
    <cellStyle name="Normal 2 4 2 7 5" xfId="2997"/>
    <cellStyle name="Normal 2 4 2 8" xfId="1757"/>
    <cellStyle name="Normal 2 4 2 8 2" xfId="1758"/>
    <cellStyle name="Normal 2 4 2 8 2 2" xfId="1759"/>
    <cellStyle name="Normal 2 4 2 8 3" xfId="1760"/>
    <cellStyle name="Normal 2 4 2 8 4" xfId="2998"/>
    <cellStyle name="Normal 2 4 2 9" xfId="1761"/>
    <cellStyle name="Normal 2 4 2 9 2" xfId="1762"/>
    <cellStyle name="Normal 2 4 2 9 3" xfId="2999"/>
    <cellStyle name="Normal 2 4 3" xfId="1763"/>
    <cellStyle name="Normal 2 4 3 2" xfId="1764"/>
    <cellStyle name="Normal 2 4 3 2 2" xfId="1765"/>
    <cellStyle name="Normal 2 4 3 2 2 2" xfId="1766"/>
    <cellStyle name="Normal 2 4 3 2 2 2 2" xfId="1767"/>
    <cellStyle name="Normal 2 4 3 2 2 2 2 2" xfId="1768"/>
    <cellStyle name="Normal 2 4 3 2 2 2 3" xfId="1769"/>
    <cellStyle name="Normal 2 4 3 2 2 3" xfId="1770"/>
    <cellStyle name="Normal 2 4 3 2 2 3 2" xfId="1771"/>
    <cellStyle name="Normal 2 4 3 2 2 4" xfId="1772"/>
    <cellStyle name="Normal 2 4 3 2 3" xfId="1773"/>
    <cellStyle name="Normal 2 4 3 2 3 2" xfId="1774"/>
    <cellStyle name="Normal 2 4 3 2 3 2 2" xfId="1775"/>
    <cellStyle name="Normal 2 4 3 2 3 3" xfId="1776"/>
    <cellStyle name="Normal 2 4 3 2 4" xfId="1777"/>
    <cellStyle name="Normal 2 4 3 2 4 2" xfId="1778"/>
    <cellStyle name="Normal 2 4 3 2 5" xfId="1779"/>
    <cellStyle name="Normal 2 4 3 3" xfId="1780"/>
    <cellStyle name="Normal 2 4 3 3 2" xfId="1781"/>
    <cellStyle name="Normal 2 4 3 3 2 2" xfId="1782"/>
    <cellStyle name="Normal 2 4 3 3 2 2 2" xfId="1783"/>
    <cellStyle name="Normal 2 4 3 3 2 2 2 2" xfId="1784"/>
    <cellStyle name="Normal 2 4 3 3 2 2 3" xfId="1785"/>
    <cellStyle name="Normal 2 4 3 3 2 3" xfId="1786"/>
    <cellStyle name="Normal 2 4 3 3 2 3 2" xfId="1787"/>
    <cellStyle name="Normal 2 4 3 3 2 4" xfId="1788"/>
    <cellStyle name="Normal 2 4 3 3 3" xfId="1789"/>
    <cellStyle name="Normal 2 4 3 3 3 2" xfId="1790"/>
    <cellStyle name="Normal 2 4 3 3 3 2 2" xfId="1791"/>
    <cellStyle name="Normal 2 4 3 3 3 3" xfId="1792"/>
    <cellStyle name="Normal 2 4 3 3 4" xfId="1793"/>
    <cellStyle name="Normal 2 4 3 3 4 2" xfId="1794"/>
    <cellStyle name="Normal 2 4 3 3 5" xfId="1795"/>
    <cellStyle name="Normal 2 4 3 4" xfId="1796"/>
    <cellStyle name="Normal 2 4 3 4 2" xfId="1797"/>
    <cellStyle name="Normal 2 4 3 4 2 2" xfId="1798"/>
    <cellStyle name="Normal 2 4 3 4 2 2 2" xfId="1799"/>
    <cellStyle name="Normal 2 4 3 4 2 2 2 2" xfId="1800"/>
    <cellStyle name="Normal 2 4 3 4 2 2 3" xfId="1801"/>
    <cellStyle name="Normal 2 4 3 4 2 3" xfId="1802"/>
    <cellStyle name="Normal 2 4 3 4 2 3 2" xfId="1803"/>
    <cellStyle name="Normal 2 4 3 4 2 4" xfId="1804"/>
    <cellStyle name="Normal 2 4 3 4 3" xfId="1805"/>
    <cellStyle name="Normal 2 4 3 4 3 2" xfId="1806"/>
    <cellStyle name="Normal 2 4 3 4 3 2 2" xfId="1807"/>
    <cellStyle name="Normal 2 4 3 4 3 3" xfId="1808"/>
    <cellStyle name="Normal 2 4 3 4 4" xfId="1809"/>
    <cellStyle name="Normal 2 4 3 4 4 2" xfId="1810"/>
    <cellStyle name="Normal 2 4 3 4 5" xfId="1811"/>
    <cellStyle name="Normal 2 4 3 5" xfId="1812"/>
    <cellStyle name="Normal 2 4 3 5 2" xfId="1813"/>
    <cellStyle name="Normal 2 4 3 5 2 2" xfId="1814"/>
    <cellStyle name="Normal 2 4 3 5 2 2 2" xfId="1815"/>
    <cellStyle name="Normal 2 4 3 5 2 2 2 2" xfId="1816"/>
    <cellStyle name="Normal 2 4 3 5 2 2 3" xfId="1817"/>
    <cellStyle name="Normal 2 4 3 5 2 3" xfId="1818"/>
    <cellStyle name="Normal 2 4 3 5 2 3 2" xfId="1819"/>
    <cellStyle name="Normal 2 4 3 5 2 4" xfId="1820"/>
    <cellStyle name="Normal 2 4 3 5 3" xfId="1821"/>
    <cellStyle name="Normal 2 4 3 5 3 2" xfId="1822"/>
    <cellStyle name="Normal 2 4 3 5 3 2 2" xfId="1823"/>
    <cellStyle name="Normal 2 4 3 5 3 3" xfId="1824"/>
    <cellStyle name="Normal 2 4 3 5 4" xfId="1825"/>
    <cellStyle name="Normal 2 4 3 5 4 2" xfId="1826"/>
    <cellStyle name="Normal 2 4 3 5 5" xfId="1827"/>
    <cellStyle name="Normal 2 4 3 6" xfId="1828"/>
    <cellStyle name="Normal 2 4 3 6 2" xfId="1829"/>
    <cellStyle name="Normal 2 4 3 6 2 2" xfId="1830"/>
    <cellStyle name="Normal 2 4 3 6 2 2 2" xfId="1831"/>
    <cellStyle name="Normal 2 4 3 6 2 3" xfId="1832"/>
    <cellStyle name="Normal 2 4 3 6 3" xfId="1833"/>
    <cellStyle name="Normal 2 4 3 6 3 2" xfId="1834"/>
    <cellStyle name="Normal 2 4 3 6 4" xfId="1835"/>
    <cellStyle name="Normal 2 4 3 7" xfId="1836"/>
    <cellStyle name="Normal 2 4 3 7 2" xfId="1837"/>
    <cellStyle name="Normal 2 4 3 7 2 2" xfId="1838"/>
    <cellStyle name="Normal 2 4 3 7 3" xfId="1839"/>
    <cellStyle name="Normal 2 4 3 8" xfId="1840"/>
    <cellStyle name="Normal 2 4 3 8 2" xfId="1841"/>
    <cellStyle name="Normal 2 4 3 9" xfId="1842"/>
    <cellStyle name="Normal 2 4 4" xfId="1843"/>
    <cellStyle name="Normal 2 4 4 2" xfId="1844"/>
    <cellStyle name="Normal 2 4 4 2 2" xfId="1845"/>
    <cellStyle name="Normal 2 4 4 2 2 2" xfId="1846"/>
    <cellStyle name="Normal 2 4 4 2 2 2 2" xfId="1847"/>
    <cellStyle name="Normal 2 4 4 2 2 3" xfId="1848"/>
    <cellStyle name="Normal 2 4 4 2 3" xfId="1849"/>
    <cellStyle name="Normal 2 4 4 2 3 2" xfId="1850"/>
    <cellStyle name="Normal 2 4 4 2 4" xfId="1851"/>
    <cellStyle name="Normal 2 4 4 3" xfId="1852"/>
    <cellStyle name="Normal 2 4 4 3 2" xfId="1853"/>
    <cellStyle name="Normal 2 4 4 3 2 2" xfId="1854"/>
    <cellStyle name="Normal 2 4 4 3 3" xfId="1855"/>
    <cellStyle name="Normal 2 4 4 4" xfId="1856"/>
    <cellStyle name="Normal 2 4 4 4 2" xfId="1857"/>
    <cellStyle name="Normal 2 4 4 5" xfId="1858"/>
    <cellStyle name="Normal 2 4 5" xfId="1859"/>
    <cellStyle name="Normal 2 4 5 2" xfId="1860"/>
    <cellStyle name="Normal 2 4 5 2 2" xfId="1861"/>
    <cellStyle name="Normal 2 4 5 2 2 2" xfId="1862"/>
    <cellStyle name="Normal 2 4 5 2 2 2 2" xfId="1863"/>
    <cellStyle name="Normal 2 4 5 2 2 3" xfId="1864"/>
    <cellStyle name="Normal 2 4 5 2 3" xfId="1865"/>
    <cellStyle name="Normal 2 4 5 2 3 2" xfId="1866"/>
    <cellStyle name="Normal 2 4 5 2 4" xfId="1867"/>
    <cellStyle name="Normal 2 4 5 3" xfId="1868"/>
    <cellStyle name="Normal 2 4 5 3 2" xfId="1869"/>
    <cellStyle name="Normal 2 4 5 3 2 2" xfId="1870"/>
    <cellStyle name="Normal 2 4 5 3 3" xfId="1871"/>
    <cellStyle name="Normal 2 4 5 4" xfId="1872"/>
    <cellStyle name="Normal 2 4 5 4 2" xfId="1873"/>
    <cellStyle name="Normal 2 4 5 5" xfId="1874"/>
    <cellStyle name="Normal 2 4 6" xfId="1875"/>
    <cellStyle name="Normal 2 4 6 2" xfId="1876"/>
    <cellStyle name="Normal 2 4 6 2 2" xfId="1877"/>
    <cellStyle name="Normal 2 4 6 2 2 2" xfId="1878"/>
    <cellStyle name="Normal 2 4 6 2 2 2 2" xfId="1879"/>
    <cellStyle name="Normal 2 4 6 2 2 3" xfId="1880"/>
    <cellStyle name="Normal 2 4 6 2 3" xfId="1881"/>
    <cellStyle name="Normal 2 4 6 2 3 2" xfId="1882"/>
    <cellStyle name="Normal 2 4 6 2 4" xfId="1883"/>
    <cellStyle name="Normal 2 4 6 3" xfId="1884"/>
    <cellStyle name="Normal 2 4 6 3 2" xfId="1885"/>
    <cellStyle name="Normal 2 4 6 3 2 2" xfId="1886"/>
    <cellStyle name="Normal 2 4 6 3 3" xfId="1887"/>
    <cellStyle name="Normal 2 4 6 4" xfId="1888"/>
    <cellStyle name="Normal 2 4 6 4 2" xfId="1889"/>
    <cellStyle name="Normal 2 4 6 5" xfId="1890"/>
    <cellStyle name="Normal 2 4 7" xfId="1891"/>
    <cellStyle name="Normal 2 4 7 2" xfId="1892"/>
    <cellStyle name="Normal 2 4 7 2 2" xfId="1893"/>
    <cellStyle name="Normal 2 4 7 2 2 2" xfId="1894"/>
    <cellStyle name="Normal 2 4 7 2 2 2 2" xfId="1895"/>
    <cellStyle name="Normal 2 4 7 2 2 3" xfId="1896"/>
    <cellStyle name="Normal 2 4 7 2 3" xfId="1897"/>
    <cellStyle name="Normal 2 4 7 2 3 2" xfId="1898"/>
    <cellStyle name="Normal 2 4 7 2 4" xfId="1899"/>
    <cellStyle name="Normal 2 4 7 3" xfId="1900"/>
    <cellStyle name="Normal 2 4 7 3 2" xfId="1901"/>
    <cellStyle name="Normal 2 4 7 3 2 2" xfId="1902"/>
    <cellStyle name="Normal 2 4 7 3 3" xfId="1903"/>
    <cellStyle name="Normal 2 4 7 4" xfId="1904"/>
    <cellStyle name="Normal 2 4 7 4 2" xfId="1905"/>
    <cellStyle name="Normal 2 4 7 5" xfId="1906"/>
    <cellStyle name="Normal 2 4 8" xfId="1907"/>
    <cellStyle name="Normal 2 4 8 2" xfId="1908"/>
    <cellStyle name="Normal 2 4 8 2 2" xfId="1909"/>
    <cellStyle name="Normal 2 4 8 2 2 2" xfId="1910"/>
    <cellStyle name="Normal 2 4 8 2 3" xfId="1911"/>
    <cellStyle name="Normal 2 4 8 3" xfId="1912"/>
    <cellStyle name="Normal 2 4 8 3 2" xfId="1913"/>
    <cellStyle name="Normal 2 4 8 4" xfId="1914"/>
    <cellStyle name="Normal 2 4 9" xfId="1915"/>
    <cellStyle name="Normal 2 4 9 2" xfId="1916"/>
    <cellStyle name="Normal 2 4 9 2 2" xfId="1917"/>
    <cellStyle name="Normal 2 4 9 3" xfId="1918"/>
    <cellStyle name="Normal 2 5" xfId="1919"/>
    <cellStyle name="Normal 2 5 10" xfId="1920"/>
    <cellStyle name="Normal 2 5 11" xfId="3000"/>
    <cellStyle name="Normal 2 5 2" xfId="1921"/>
    <cellStyle name="Normal 2 5 2 2" xfId="1922"/>
    <cellStyle name="Normal 2 5 2 2 2" xfId="1923"/>
    <cellStyle name="Normal 2 5 2 2 2 2" xfId="1924"/>
    <cellStyle name="Normal 2 5 2 2 2 2 2" xfId="1925"/>
    <cellStyle name="Normal 2 5 2 2 2 2 2 2" xfId="1926"/>
    <cellStyle name="Normal 2 5 2 2 2 2 3" xfId="1927"/>
    <cellStyle name="Normal 2 5 2 2 2 3" xfId="1928"/>
    <cellStyle name="Normal 2 5 2 2 2 3 2" xfId="1929"/>
    <cellStyle name="Normal 2 5 2 2 2 4" xfId="1930"/>
    <cellStyle name="Normal 2 5 2 2 3" xfId="1931"/>
    <cellStyle name="Normal 2 5 2 2 3 2" xfId="1932"/>
    <cellStyle name="Normal 2 5 2 2 3 2 2" xfId="1933"/>
    <cellStyle name="Normal 2 5 2 2 3 3" xfId="1934"/>
    <cellStyle name="Normal 2 5 2 2 4" xfId="1935"/>
    <cellStyle name="Normal 2 5 2 2 4 2" xfId="1936"/>
    <cellStyle name="Normal 2 5 2 2 5" xfId="1937"/>
    <cellStyle name="Normal 2 5 2 3" xfId="1938"/>
    <cellStyle name="Normal 2 5 2 3 2" xfId="1939"/>
    <cellStyle name="Normal 2 5 2 3 2 2" xfId="1940"/>
    <cellStyle name="Normal 2 5 2 3 2 2 2" xfId="1941"/>
    <cellStyle name="Normal 2 5 2 3 2 2 2 2" xfId="1942"/>
    <cellStyle name="Normal 2 5 2 3 2 2 3" xfId="1943"/>
    <cellStyle name="Normal 2 5 2 3 2 3" xfId="1944"/>
    <cellStyle name="Normal 2 5 2 3 2 3 2" xfId="1945"/>
    <cellStyle name="Normal 2 5 2 3 2 4" xfId="1946"/>
    <cellStyle name="Normal 2 5 2 3 3" xfId="1947"/>
    <cellStyle name="Normal 2 5 2 3 3 2" xfId="1948"/>
    <cellStyle name="Normal 2 5 2 3 3 2 2" xfId="1949"/>
    <cellStyle name="Normal 2 5 2 3 3 3" xfId="1950"/>
    <cellStyle name="Normal 2 5 2 3 4" xfId="1951"/>
    <cellStyle name="Normal 2 5 2 3 4 2" xfId="1952"/>
    <cellStyle name="Normal 2 5 2 3 5" xfId="1953"/>
    <cellStyle name="Normal 2 5 2 4" xfId="1954"/>
    <cellStyle name="Normal 2 5 2 4 2" xfId="1955"/>
    <cellStyle name="Normal 2 5 2 4 2 2" xfId="1956"/>
    <cellStyle name="Normal 2 5 2 4 2 2 2" xfId="1957"/>
    <cellStyle name="Normal 2 5 2 4 2 2 2 2" xfId="1958"/>
    <cellStyle name="Normal 2 5 2 4 2 2 3" xfId="1959"/>
    <cellStyle name="Normal 2 5 2 4 2 3" xfId="1960"/>
    <cellStyle name="Normal 2 5 2 4 2 3 2" xfId="1961"/>
    <cellStyle name="Normal 2 5 2 4 2 4" xfId="1962"/>
    <cellStyle name="Normal 2 5 2 4 3" xfId="1963"/>
    <cellStyle name="Normal 2 5 2 4 3 2" xfId="1964"/>
    <cellStyle name="Normal 2 5 2 4 3 2 2" xfId="1965"/>
    <cellStyle name="Normal 2 5 2 4 3 3" xfId="1966"/>
    <cellStyle name="Normal 2 5 2 4 4" xfId="1967"/>
    <cellStyle name="Normal 2 5 2 4 4 2" xfId="1968"/>
    <cellStyle name="Normal 2 5 2 4 5" xfId="1969"/>
    <cellStyle name="Normal 2 5 2 5" xfId="1970"/>
    <cellStyle name="Normal 2 5 2 5 2" xfId="1971"/>
    <cellStyle name="Normal 2 5 2 5 2 2" xfId="1972"/>
    <cellStyle name="Normal 2 5 2 5 2 2 2" xfId="1973"/>
    <cellStyle name="Normal 2 5 2 5 2 2 2 2" xfId="1974"/>
    <cellStyle name="Normal 2 5 2 5 2 2 3" xfId="1975"/>
    <cellStyle name="Normal 2 5 2 5 2 3" xfId="1976"/>
    <cellStyle name="Normal 2 5 2 5 2 3 2" xfId="1977"/>
    <cellStyle name="Normal 2 5 2 5 2 4" xfId="1978"/>
    <cellStyle name="Normal 2 5 2 5 3" xfId="1979"/>
    <cellStyle name="Normal 2 5 2 5 3 2" xfId="1980"/>
    <cellStyle name="Normal 2 5 2 5 3 2 2" xfId="1981"/>
    <cellStyle name="Normal 2 5 2 5 3 3" xfId="1982"/>
    <cellStyle name="Normal 2 5 2 5 4" xfId="1983"/>
    <cellStyle name="Normal 2 5 2 5 4 2" xfId="1984"/>
    <cellStyle name="Normal 2 5 2 5 5" xfId="1985"/>
    <cellStyle name="Normal 2 5 2 6" xfId="1986"/>
    <cellStyle name="Normal 2 5 2 6 2" xfId="1987"/>
    <cellStyle name="Normal 2 5 2 6 2 2" xfId="1988"/>
    <cellStyle name="Normal 2 5 2 6 2 2 2" xfId="1989"/>
    <cellStyle name="Normal 2 5 2 6 2 3" xfId="1990"/>
    <cellStyle name="Normal 2 5 2 6 3" xfId="1991"/>
    <cellStyle name="Normal 2 5 2 6 3 2" xfId="1992"/>
    <cellStyle name="Normal 2 5 2 6 4" xfId="1993"/>
    <cellStyle name="Normal 2 5 2 7" xfId="1994"/>
    <cellStyle name="Normal 2 5 2 7 2" xfId="1995"/>
    <cellStyle name="Normal 2 5 2 7 2 2" xfId="1996"/>
    <cellStyle name="Normal 2 5 2 7 3" xfId="1997"/>
    <cellStyle name="Normal 2 5 2 8" xfId="1998"/>
    <cellStyle name="Normal 2 5 2 8 2" xfId="1999"/>
    <cellStyle name="Normal 2 5 2 9" xfId="2000"/>
    <cellStyle name="Normal 2 5 3" xfId="2001"/>
    <cellStyle name="Normal 2 5 3 2" xfId="2002"/>
    <cellStyle name="Normal 2 5 3 2 2" xfId="2003"/>
    <cellStyle name="Normal 2 5 3 2 2 2" xfId="2004"/>
    <cellStyle name="Normal 2 5 3 2 2 2 2" xfId="2005"/>
    <cellStyle name="Normal 2 5 3 2 2 3" xfId="2006"/>
    <cellStyle name="Normal 2 5 3 2 3" xfId="2007"/>
    <cellStyle name="Normal 2 5 3 2 3 2" xfId="2008"/>
    <cellStyle name="Normal 2 5 3 2 4" xfId="2009"/>
    <cellStyle name="Normal 2 5 3 3" xfId="2010"/>
    <cellStyle name="Normal 2 5 3 3 2" xfId="2011"/>
    <cellStyle name="Normal 2 5 3 3 2 2" xfId="2012"/>
    <cellStyle name="Normal 2 5 3 3 3" xfId="2013"/>
    <cellStyle name="Normal 2 5 3 4" xfId="2014"/>
    <cellStyle name="Normal 2 5 3 4 2" xfId="2015"/>
    <cellStyle name="Normal 2 5 3 5" xfId="2016"/>
    <cellStyle name="Normal 2 5 4" xfId="2017"/>
    <cellStyle name="Normal 2 5 4 2" xfId="2018"/>
    <cellStyle name="Normal 2 5 4 2 2" xfId="2019"/>
    <cellStyle name="Normal 2 5 4 2 2 2" xfId="2020"/>
    <cellStyle name="Normal 2 5 4 2 2 2 2" xfId="2021"/>
    <cellStyle name="Normal 2 5 4 2 2 3" xfId="2022"/>
    <cellStyle name="Normal 2 5 4 2 3" xfId="2023"/>
    <cellStyle name="Normal 2 5 4 2 3 2" xfId="2024"/>
    <cellStyle name="Normal 2 5 4 2 4" xfId="2025"/>
    <cellStyle name="Normal 2 5 4 3" xfId="2026"/>
    <cellStyle name="Normal 2 5 4 3 2" xfId="2027"/>
    <cellStyle name="Normal 2 5 4 3 2 2" xfId="2028"/>
    <cellStyle name="Normal 2 5 4 3 3" xfId="2029"/>
    <cellStyle name="Normal 2 5 4 4" xfId="2030"/>
    <cellStyle name="Normal 2 5 4 4 2" xfId="2031"/>
    <cellStyle name="Normal 2 5 4 5" xfId="2032"/>
    <cellStyle name="Normal 2 5 5" xfId="2033"/>
    <cellStyle name="Normal 2 5 5 2" xfId="2034"/>
    <cellStyle name="Normal 2 5 5 2 2" xfId="2035"/>
    <cellStyle name="Normal 2 5 5 2 2 2" xfId="2036"/>
    <cellStyle name="Normal 2 5 5 2 2 2 2" xfId="2037"/>
    <cellStyle name="Normal 2 5 5 2 2 3" xfId="2038"/>
    <cellStyle name="Normal 2 5 5 2 3" xfId="2039"/>
    <cellStyle name="Normal 2 5 5 2 3 2" xfId="2040"/>
    <cellStyle name="Normal 2 5 5 2 4" xfId="2041"/>
    <cellStyle name="Normal 2 5 5 3" xfId="2042"/>
    <cellStyle name="Normal 2 5 5 3 2" xfId="2043"/>
    <cellStyle name="Normal 2 5 5 3 2 2" xfId="2044"/>
    <cellStyle name="Normal 2 5 5 3 3" xfId="2045"/>
    <cellStyle name="Normal 2 5 5 4" xfId="2046"/>
    <cellStyle name="Normal 2 5 5 4 2" xfId="2047"/>
    <cellStyle name="Normal 2 5 5 5" xfId="2048"/>
    <cellStyle name="Normal 2 5 6" xfId="2049"/>
    <cellStyle name="Normal 2 5 6 2" xfId="2050"/>
    <cellStyle name="Normal 2 5 6 2 2" xfId="2051"/>
    <cellStyle name="Normal 2 5 6 2 2 2" xfId="2052"/>
    <cellStyle name="Normal 2 5 6 2 2 2 2" xfId="2053"/>
    <cellStyle name="Normal 2 5 6 2 2 3" xfId="2054"/>
    <cellStyle name="Normal 2 5 6 2 3" xfId="2055"/>
    <cellStyle name="Normal 2 5 6 2 3 2" xfId="2056"/>
    <cellStyle name="Normal 2 5 6 2 4" xfId="2057"/>
    <cellStyle name="Normal 2 5 6 3" xfId="2058"/>
    <cellStyle name="Normal 2 5 6 3 2" xfId="2059"/>
    <cellStyle name="Normal 2 5 6 3 2 2" xfId="2060"/>
    <cellStyle name="Normal 2 5 6 3 3" xfId="2061"/>
    <cellStyle name="Normal 2 5 6 4" xfId="2062"/>
    <cellStyle name="Normal 2 5 6 4 2" xfId="2063"/>
    <cellStyle name="Normal 2 5 6 5" xfId="2064"/>
    <cellStyle name="Normal 2 5 7" xfId="2065"/>
    <cellStyle name="Normal 2 5 7 2" xfId="2066"/>
    <cellStyle name="Normal 2 5 7 2 2" xfId="2067"/>
    <cellStyle name="Normal 2 5 7 2 2 2" xfId="2068"/>
    <cellStyle name="Normal 2 5 7 2 3" xfId="2069"/>
    <cellStyle name="Normal 2 5 7 3" xfId="2070"/>
    <cellStyle name="Normal 2 5 7 3 2" xfId="2071"/>
    <cellStyle name="Normal 2 5 7 4" xfId="2072"/>
    <cellStyle name="Normal 2 5 8" xfId="2073"/>
    <cellStyle name="Normal 2 5 8 2" xfId="2074"/>
    <cellStyle name="Normal 2 5 8 2 2" xfId="2075"/>
    <cellStyle name="Normal 2 5 8 3" xfId="2076"/>
    <cellStyle name="Normal 2 5 9" xfId="2077"/>
    <cellStyle name="Normal 2 5 9 2" xfId="2078"/>
    <cellStyle name="Normal 2 6" xfId="2079"/>
    <cellStyle name="Normal 2 6 10" xfId="3001"/>
    <cellStyle name="Normal 2 6 2" xfId="2080"/>
    <cellStyle name="Normal 2 6 2 2" xfId="2081"/>
    <cellStyle name="Normal 2 6 2 2 2" xfId="2082"/>
    <cellStyle name="Normal 2 6 2 2 2 2" xfId="2083"/>
    <cellStyle name="Normal 2 6 2 2 2 2 2" xfId="2084"/>
    <cellStyle name="Normal 2 6 2 2 2 3" xfId="2085"/>
    <cellStyle name="Normal 2 6 2 2 3" xfId="2086"/>
    <cellStyle name="Normal 2 6 2 2 3 2" xfId="2087"/>
    <cellStyle name="Normal 2 6 2 2 4" xfId="2088"/>
    <cellStyle name="Normal 2 6 2 3" xfId="2089"/>
    <cellStyle name="Normal 2 6 2 3 2" xfId="2090"/>
    <cellStyle name="Normal 2 6 2 3 2 2" xfId="2091"/>
    <cellStyle name="Normal 2 6 2 3 3" xfId="2092"/>
    <cellStyle name="Normal 2 6 2 4" xfId="2093"/>
    <cellStyle name="Normal 2 6 2 4 2" xfId="2094"/>
    <cellStyle name="Normal 2 6 2 5" xfId="2095"/>
    <cellStyle name="Normal 2 6 2 6" xfId="3002"/>
    <cellStyle name="Normal 2 6 3" xfId="2096"/>
    <cellStyle name="Normal 2 6 3 2" xfId="2097"/>
    <cellStyle name="Normal 2 6 3 2 2" xfId="2098"/>
    <cellStyle name="Normal 2 6 3 2 2 2" xfId="2099"/>
    <cellStyle name="Normal 2 6 3 2 2 2 2" xfId="2100"/>
    <cellStyle name="Normal 2 6 3 2 2 3" xfId="2101"/>
    <cellStyle name="Normal 2 6 3 2 3" xfId="2102"/>
    <cellStyle name="Normal 2 6 3 2 3 2" xfId="2103"/>
    <cellStyle name="Normal 2 6 3 2 4" xfId="2104"/>
    <cellStyle name="Normal 2 6 3 3" xfId="2105"/>
    <cellStyle name="Normal 2 6 3 3 2" xfId="2106"/>
    <cellStyle name="Normal 2 6 3 3 2 2" xfId="2107"/>
    <cellStyle name="Normal 2 6 3 3 3" xfId="2108"/>
    <cellStyle name="Normal 2 6 3 4" xfId="2109"/>
    <cellStyle name="Normal 2 6 3 4 2" xfId="2110"/>
    <cellStyle name="Normal 2 6 3 5" xfId="2111"/>
    <cellStyle name="Normal 2 6 4" xfId="2112"/>
    <cellStyle name="Normal 2 6 4 2" xfId="2113"/>
    <cellStyle name="Normal 2 6 4 2 2" xfId="2114"/>
    <cellStyle name="Normal 2 6 4 2 2 2" xfId="2115"/>
    <cellStyle name="Normal 2 6 4 2 2 2 2" xfId="2116"/>
    <cellStyle name="Normal 2 6 4 2 2 3" xfId="2117"/>
    <cellStyle name="Normal 2 6 4 2 3" xfId="2118"/>
    <cellStyle name="Normal 2 6 4 2 3 2" xfId="2119"/>
    <cellStyle name="Normal 2 6 4 2 4" xfId="2120"/>
    <cellStyle name="Normal 2 6 4 3" xfId="2121"/>
    <cellStyle name="Normal 2 6 4 3 2" xfId="2122"/>
    <cellStyle name="Normal 2 6 4 3 2 2" xfId="2123"/>
    <cellStyle name="Normal 2 6 4 3 3" xfId="2124"/>
    <cellStyle name="Normal 2 6 4 4" xfId="2125"/>
    <cellStyle name="Normal 2 6 4 4 2" xfId="2126"/>
    <cellStyle name="Normal 2 6 4 5" xfId="2127"/>
    <cellStyle name="Normal 2 6 5" xfId="2128"/>
    <cellStyle name="Normal 2 6 5 2" xfId="2129"/>
    <cellStyle name="Normal 2 6 5 2 2" xfId="2130"/>
    <cellStyle name="Normal 2 6 5 2 2 2" xfId="2131"/>
    <cellStyle name="Normal 2 6 5 2 2 2 2" xfId="2132"/>
    <cellStyle name="Normal 2 6 5 2 2 3" xfId="2133"/>
    <cellStyle name="Normal 2 6 5 2 3" xfId="2134"/>
    <cellStyle name="Normal 2 6 5 2 3 2" xfId="2135"/>
    <cellStyle name="Normal 2 6 5 2 4" xfId="2136"/>
    <cellStyle name="Normal 2 6 5 3" xfId="2137"/>
    <cellStyle name="Normal 2 6 5 3 2" xfId="2138"/>
    <cellStyle name="Normal 2 6 5 3 2 2" xfId="2139"/>
    <cellStyle name="Normal 2 6 5 3 3" xfId="2140"/>
    <cellStyle name="Normal 2 6 5 4" xfId="2141"/>
    <cellStyle name="Normal 2 6 5 4 2" xfId="2142"/>
    <cellStyle name="Normal 2 6 5 5" xfId="2143"/>
    <cellStyle name="Normal 2 6 6" xfId="2144"/>
    <cellStyle name="Normal 2 6 6 2" xfId="2145"/>
    <cellStyle name="Normal 2 6 6 2 2" xfId="2146"/>
    <cellStyle name="Normal 2 6 6 2 2 2" xfId="2147"/>
    <cellStyle name="Normal 2 6 6 2 3" xfId="2148"/>
    <cellStyle name="Normal 2 6 6 3" xfId="2149"/>
    <cellStyle name="Normal 2 6 6 3 2" xfId="2150"/>
    <cellStyle name="Normal 2 6 6 4" xfId="2151"/>
    <cellStyle name="Normal 2 6 7" xfId="2152"/>
    <cellStyle name="Normal 2 6 7 2" xfId="2153"/>
    <cellStyle name="Normal 2 6 7 2 2" xfId="2154"/>
    <cellStyle name="Normal 2 6 7 3" xfId="2155"/>
    <cellStyle name="Normal 2 6 8" xfId="2156"/>
    <cellStyle name="Normal 2 6 8 2" xfId="2157"/>
    <cellStyle name="Normal 2 6 9" xfId="2158"/>
    <cellStyle name="Normal 2 6_Table 52.1" xfId="3003"/>
    <cellStyle name="Normal 2 7" xfId="2159"/>
    <cellStyle name="Normal 2 7 2" xfId="2160"/>
    <cellStyle name="Normal 2 7 2 2" xfId="2161"/>
    <cellStyle name="Normal 2 7 2 2 2" xfId="2162"/>
    <cellStyle name="Normal 2 7 2 2 2 2" xfId="2163"/>
    <cellStyle name="Normal 2 7 2 2 3" xfId="2164"/>
    <cellStyle name="Normal 2 7 2 3" xfId="2165"/>
    <cellStyle name="Normal 2 7 2 3 2" xfId="2166"/>
    <cellStyle name="Normal 2 7 2 4" xfId="2167"/>
    <cellStyle name="Normal 2 7 2 5" xfId="3005"/>
    <cellStyle name="Normal 2 7 3" xfId="2168"/>
    <cellStyle name="Normal 2 7 3 2" xfId="2169"/>
    <cellStyle name="Normal 2 7 3 2 2" xfId="2170"/>
    <cellStyle name="Normal 2 7 3 3" xfId="2171"/>
    <cellStyle name="Normal 2 7 4" xfId="2172"/>
    <cellStyle name="Normal 2 7 4 2" xfId="2173"/>
    <cellStyle name="Normal 2 7 5" xfId="2174"/>
    <cellStyle name="Normal 2 7 6" xfId="3004"/>
    <cellStyle name="Normal 2 7_Table 52.1" xfId="3006"/>
    <cellStyle name="Normal 2 8" xfId="2175"/>
    <cellStyle name="Normal 2 8 2" xfId="2176"/>
    <cellStyle name="Normal 2 8 2 2" xfId="2177"/>
    <cellStyle name="Normal 2 8 2 2 2" xfId="2178"/>
    <cellStyle name="Normal 2 8 2 2 2 2" xfId="2179"/>
    <cellStyle name="Normal 2 8 2 2 3" xfId="2180"/>
    <cellStyle name="Normal 2 8 2 3" xfId="2181"/>
    <cellStyle name="Normal 2 8 2 3 2" xfId="2182"/>
    <cellStyle name="Normal 2 8 2 4" xfId="2183"/>
    <cellStyle name="Normal 2 8 2 5" xfId="3008"/>
    <cellStyle name="Normal 2 8 3" xfId="2184"/>
    <cellStyle name="Normal 2 8 3 2" xfId="2185"/>
    <cellStyle name="Normal 2 8 3 2 2" xfId="2186"/>
    <cellStyle name="Normal 2 8 3 3" xfId="2187"/>
    <cellStyle name="Normal 2 8 4" xfId="2188"/>
    <cellStyle name="Normal 2 8 4 2" xfId="2189"/>
    <cellStyle name="Normal 2 8 5" xfId="2190"/>
    <cellStyle name="Normal 2 8 6" xfId="3007"/>
    <cellStyle name="Normal 2 8_Table 52.1" xfId="3009"/>
    <cellStyle name="Normal 2 9" xfId="2191"/>
    <cellStyle name="Normal 2 9 2" xfId="2192"/>
    <cellStyle name="Normal 2 9 2 2" xfId="2193"/>
    <cellStyle name="Normal 2 9 2 2 2" xfId="2194"/>
    <cellStyle name="Normal 2 9 2 2 2 2" xfId="2195"/>
    <cellStyle name="Normal 2 9 2 2 3" xfId="2196"/>
    <cellStyle name="Normal 2 9 2 3" xfId="2197"/>
    <cellStyle name="Normal 2 9 2 3 2" xfId="2198"/>
    <cellStyle name="Normal 2 9 2 4" xfId="2199"/>
    <cellStyle name="Normal 2 9 3" xfId="2200"/>
    <cellStyle name="Normal 2 9 3 2" xfId="2201"/>
    <cellStyle name="Normal 2 9 3 2 2" xfId="2202"/>
    <cellStyle name="Normal 2 9 3 3" xfId="2203"/>
    <cellStyle name="Normal 2 9 4" xfId="2204"/>
    <cellStyle name="Normal 2 9 4 2" xfId="2205"/>
    <cellStyle name="Normal 2 9 5" xfId="2206"/>
    <cellStyle name="Normal 2 9 6" xfId="3010"/>
    <cellStyle name="Normal 2_Table 52.1" xfId="3011"/>
    <cellStyle name="Normal 20" xfId="2207"/>
    <cellStyle name="Normal 20 2" xfId="2208"/>
    <cellStyle name="Normal 21" xfId="2209"/>
    <cellStyle name="Normal 21 2" xfId="2210"/>
    <cellStyle name="Normal 22" xfId="2211"/>
    <cellStyle name="Normal 22 2" xfId="2212"/>
    <cellStyle name="Normal 23" xfId="2213"/>
    <cellStyle name="Normal 23 2" xfId="3146"/>
    <cellStyle name="Normal 24" xfId="2214"/>
    <cellStyle name="Normal 24 2" xfId="2215"/>
    <cellStyle name="Normal 24 3" xfId="2216"/>
    <cellStyle name="Normal 25" xfId="2217"/>
    <cellStyle name="Normal 25 2" xfId="3148"/>
    <cellStyle name="Normal 25 3" xfId="3149"/>
    <cellStyle name="Normal 25 4" xfId="3147"/>
    <cellStyle name="Normal 26" xfId="2218"/>
    <cellStyle name="Normal 27" xfId="2219"/>
    <cellStyle name="Normal 28" xfId="2220"/>
    <cellStyle name="Normal 29" xfId="17"/>
    <cellStyle name="Normal 3" xfId="2221"/>
    <cellStyle name="Normal 3 2" xfId="2222"/>
    <cellStyle name="Normal 3 2 2" xfId="2223"/>
    <cellStyle name="Normal 3 2 2 2" xfId="3013"/>
    <cellStyle name="Normal 3 2 2 2 2" xfId="3014"/>
    <cellStyle name="Normal 3 2 2 3" xfId="3015"/>
    <cellStyle name="Normal 3 2 2 3 2" xfId="3016"/>
    <cellStyle name="Normal 3 2 2 4" xfId="3017"/>
    <cellStyle name="Normal 3 2 2 5" xfId="3012"/>
    <cellStyle name="Normal 3 2 3" xfId="2224"/>
    <cellStyle name="Normal 3 2 3 2" xfId="3019"/>
    <cellStyle name="Normal 3 2 3 3" xfId="3020"/>
    <cellStyle name="Normal 3 2 3 4" xfId="3018"/>
    <cellStyle name="Normal 3 2 4" xfId="3021"/>
    <cellStyle name="Normal 3 2 4 2" xfId="3022"/>
    <cellStyle name="Normal 3 2 5" xfId="3023"/>
    <cellStyle name="Normal 3 2 5 2" xfId="3024"/>
    <cellStyle name="Normal 3 2 6" xfId="3025"/>
    <cellStyle name="Normal 3 3" xfId="2225"/>
    <cellStyle name="Normal 3 3 2" xfId="2226"/>
    <cellStyle name="Normal 3 3 3" xfId="2227"/>
    <cellStyle name="Normal 3 4" xfId="2228"/>
    <cellStyle name="Normal 3 4 2" xfId="3026"/>
    <cellStyle name="Normal 3 5" xfId="3027"/>
    <cellStyle name="Normal 3_Table 52.1" xfId="3028"/>
    <cellStyle name="Normal 30" xfId="3227"/>
    <cellStyle name="Normal 31" xfId="3236"/>
    <cellStyle name="Normal 32" xfId="3237"/>
    <cellStyle name="Normal 33" xfId="3239"/>
    <cellStyle name="Normal 34" xfId="3240"/>
    <cellStyle name="Normal 35" xfId="3238"/>
    <cellStyle name="Normal 36" xfId="3242"/>
    <cellStyle name="Normal 37" xfId="3243"/>
    <cellStyle name="Normal 38" xfId="3245"/>
    <cellStyle name="Normal 39" xfId="3247"/>
    <cellStyle name="Normal 4" xfId="2229"/>
    <cellStyle name="Normal 4 2" xfId="2230"/>
    <cellStyle name="Normal 4 2 2" xfId="2231"/>
    <cellStyle name="Normal 4 2 3" xfId="2232"/>
    <cellStyle name="Normal 4 3" xfId="2233"/>
    <cellStyle name="Normal 4 3 2" xfId="3030"/>
    <cellStyle name="Normal 4 3 3" xfId="3029"/>
    <cellStyle name="Normal 4 4" xfId="2234"/>
    <cellStyle name="Normal 4 4 2" xfId="2235"/>
    <cellStyle name="Normal 4 5" xfId="2236"/>
    <cellStyle name="Normal 4 5 2" xfId="3031"/>
    <cellStyle name="Normal 4 6" xfId="2237"/>
    <cellStyle name="Normal 4 6 2" xfId="3032"/>
    <cellStyle name="Normal 40" xfId="3246"/>
    <cellStyle name="Normal 41" xfId="3241"/>
    <cellStyle name="Normal 42" xfId="3244"/>
    <cellStyle name="Normal 43" xfId="3248"/>
    <cellStyle name="Normal 44" xfId="3249"/>
    <cellStyle name="Normal 45" xfId="3252"/>
    <cellStyle name="Normal 46" xfId="3253"/>
    <cellStyle name="Normal 47" xfId="3257"/>
    <cellStyle name="Normal 48" xfId="3255"/>
    <cellStyle name="Normal 49" xfId="3259"/>
    <cellStyle name="Normal 5" xfId="2238"/>
    <cellStyle name="Normal 5 10" xfId="2239"/>
    <cellStyle name="Normal 5 10 2" xfId="2240"/>
    <cellStyle name="Normal 5 11" xfId="2241"/>
    <cellStyle name="Normal 5 12" xfId="2242"/>
    <cellStyle name="Normal 5 13" xfId="2243"/>
    <cellStyle name="Normal 5 14" xfId="3033"/>
    <cellStyle name="Normal 5 2" xfId="2244"/>
    <cellStyle name="Normal 5 2 10" xfId="2245"/>
    <cellStyle name="Normal 5 2 11" xfId="2246"/>
    <cellStyle name="Normal 5 2 12" xfId="2247"/>
    <cellStyle name="Normal 5 2 2" xfId="2248"/>
    <cellStyle name="Normal 5 2 2 2" xfId="2249"/>
    <cellStyle name="Normal 5 2 2 2 2" xfId="2250"/>
    <cellStyle name="Normal 5 2 2 2 2 2" xfId="2251"/>
    <cellStyle name="Normal 5 2 2 2 2 2 2" xfId="2252"/>
    <cellStyle name="Normal 5 2 2 2 2 2 2 2" xfId="2253"/>
    <cellStyle name="Normal 5 2 2 2 2 2 3" xfId="2254"/>
    <cellStyle name="Normal 5 2 2 2 2 3" xfId="2255"/>
    <cellStyle name="Normal 5 2 2 2 2 3 2" xfId="2256"/>
    <cellStyle name="Normal 5 2 2 2 2 4" xfId="2257"/>
    <cellStyle name="Normal 5 2 2 2 3" xfId="2258"/>
    <cellStyle name="Normal 5 2 2 2 3 2" xfId="2259"/>
    <cellStyle name="Normal 5 2 2 2 3 2 2" xfId="2260"/>
    <cellStyle name="Normal 5 2 2 2 3 3" xfId="2261"/>
    <cellStyle name="Normal 5 2 2 2 4" xfId="2262"/>
    <cellStyle name="Normal 5 2 2 2 4 2" xfId="2263"/>
    <cellStyle name="Normal 5 2 2 2 5" xfId="2264"/>
    <cellStyle name="Normal 5 2 2 3" xfId="2265"/>
    <cellStyle name="Normal 5 2 2 3 2" xfId="2266"/>
    <cellStyle name="Normal 5 2 2 3 2 2" xfId="2267"/>
    <cellStyle name="Normal 5 2 2 3 2 2 2" xfId="2268"/>
    <cellStyle name="Normal 5 2 2 3 2 2 2 2" xfId="2269"/>
    <cellStyle name="Normal 5 2 2 3 2 2 3" xfId="2270"/>
    <cellStyle name="Normal 5 2 2 3 2 3" xfId="2271"/>
    <cellStyle name="Normal 5 2 2 3 2 3 2" xfId="2272"/>
    <cellStyle name="Normal 5 2 2 3 2 4" xfId="2273"/>
    <cellStyle name="Normal 5 2 2 3 3" xfId="2274"/>
    <cellStyle name="Normal 5 2 2 3 3 2" xfId="2275"/>
    <cellStyle name="Normal 5 2 2 3 3 2 2" xfId="2276"/>
    <cellStyle name="Normal 5 2 2 3 3 3" xfId="2277"/>
    <cellStyle name="Normal 5 2 2 3 4" xfId="2278"/>
    <cellStyle name="Normal 5 2 2 3 4 2" xfId="2279"/>
    <cellStyle name="Normal 5 2 2 3 5" xfId="2280"/>
    <cellStyle name="Normal 5 2 2 4" xfId="2281"/>
    <cellStyle name="Normal 5 2 2 4 2" xfId="2282"/>
    <cellStyle name="Normal 5 2 2 4 2 2" xfId="2283"/>
    <cellStyle name="Normal 5 2 2 4 2 2 2" xfId="2284"/>
    <cellStyle name="Normal 5 2 2 4 2 2 2 2" xfId="2285"/>
    <cellStyle name="Normal 5 2 2 4 2 2 3" xfId="2286"/>
    <cellStyle name="Normal 5 2 2 4 2 3" xfId="2287"/>
    <cellStyle name="Normal 5 2 2 4 2 3 2" xfId="2288"/>
    <cellStyle name="Normal 5 2 2 4 2 4" xfId="2289"/>
    <cellStyle name="Normal 5 2 2 4 3" xfId="2290"/>
    <cellStyle name="Normal 5 2 2 4 3 2" xfId="2291"/>
    <cellStyle name="Normal 5 2 2 4 3 2 2" xfId="2292"/>
    <cellStyle name="Normal 5 2 2 4 3 3" xfId="2293"/>
    <cellStyle name="Normal 5 2 2 4 4" xfId="2294"/>
    <cellStyle name="Normal 5 2 2 4 4 2" xfId="2295"/>
    <cellStyle name="Normal 5 2 2 4 5" xfId="2296"/>
    <cellStyle name="Normal 5 2 2 5" xfId="2297"/>
    <cellStyle name="Normal 5 2 2 5 2" xfId="2298"/>
    <cellStyle name="Normal 5 2 2 5 2 2" xfId="2299"/>
    <cellStyle name="Normal 5 2 2 5 2 2 2" xfId="2300"/>
    <cellStyle name="Normal 5 2 2 5 2 2 2 2" xfId="2301"/>
    <cellStyle name="Normal 5 2 2 5 2 2 3" xfId="2302"/>
    <cellStyle name="Normal 5 2 2 5 2 3" xfId="2303"/>
    <cellStyle name="Normal 5 2 2 5 2 3 2" xfId="2304"/>
    <cellStyle name="Normal 5 2 2 5 2 4" xfId="2305"/>
    <cellStyle name="Normal 5 2 2 5 3" xfId="2306"/>
    <cellStyle name="Normal 5 2 2 5 3 2" xfId="2307"/>
    <cellStyle name="Normal 5 2 2 5 3 2 2" xfId="2308"/>
    <cellStyle name="Normal 5 2 2 5 3 3" xfId="2309"/>
    <cellStyle name="Normal 5 2 2 5 4" xfId="2310"/>
    <cellStyle name="Normal 5 2 2 5 4 2" xfId="2311"/>
    <cellStyle name="Normal 5 2 2 5 5" xfId="2312"/>
    <cellStyle name="Normal 5 2 2 6" xfId="2313"/>
    <cellStyle name="Normal 5 2 2 6 2" xfId="2314"/>
    <cellStyle name="Normal 5 2 2 6 2 2" xfId="2315"/>
    <cellStyle name="Normal 5 2 2 6 2 2 2" xfId="2316"/>
    <cellStyle name="Normal 5 2 2 6 2 3" xfId="2317"/>
    <cellStyle name="Normal 5 2 2 6 3" xfId="2318"/>
    <cellStyle name="Normal 5 2 2 6 3 2" xfId="2319"/>
    <cellStyle name="Normal 5 2 2 6 4" xfId="2320"/>
    <cellStyle name="Normal 5 2 2 7" xfId="2321"/>
    <cellStyle name="Normal 5 2 2 7 2" xfId="2322"/>
    <cellStyle name="Normal 5 2 2 7 2 2" xfId="2323"/>
    <cellStyle name="Normal 5 2 2 7 3" xfId="2324"/>
    <cellStyle name="Normal 5 2 2 8" xfId="2325"/>
    <cellStyle name="Normal 5 2 2 8 2" xfId="2326"/>
    <cellStyle name="Normal 5 2 2 9" xfId="2327"/>
    <cellStyle name="Normal 5 2 3" xfId="2328"/>
    <cellStyle name="Normal 5 2 3 2" xfId="2329"/>
    <cellStyle name="Normal 5 2 3 2 2" xfId="2330"/>
    <cellStyle name="Normal 5 2 3 2 2 2" xfId="2331"/>
    <cellStyle name="Normal 5 2 3 2 2 2 2" xfId="2332"/>
    <cellStyle name="Normal 5 2 3 2 2 3" xfId="2333"/>
    <cellStyle name="Normal 5 2 3 2 3" xfId="2334"/>
    <cellStyle name="Normal 5 2 3 2 3 2" xfId="2335"/>
    <cellStyle name="Normal 5 2 3 2 4" xfId="2336"/>
    <cellStyle name="Normal 5 2 3 3" xfId="2337"/>
    <cellStyle name="Normal 5 2 3 3 2" xfId="2338"/>
    <cellStyle name="Normal 5 2 3 3 2 2" xfId="2339"/>
    <cellStyle name="Normal 5 2 3 3 3" xfId="2340"/>
    <cellStyle name="Normal 5 2 3 4" xfId="2341"/>
    <cellStyle name="Normal 5 2 3 4 2" xfId="2342"/>
    <cellStyle name="Normal 5 2 3 5" xfId="2343"/>
    <cellStyle name="Normal 5 2 4" xfId="2344"/>
    <cellStyle name="Normal 5 2 4 2" xfId="2345"/>
    <cellStyle name="Normal 5 2 4 2 2" xfId="2346"/>
    <cellStyle name="Normal 5 2 4 2 2 2" xfId="2347"/>
    <cellStyle name="Normal 5 2 4 2 2 2 2" xfId="2348"/>
    <cellStyle name="Normal 5 2 4 2 2 3" xfId="2349"/>
    <cellStyle name="Normal 5 2 4 2 3" xfId="2350"/>
    <cellStyle name="Normal 5 2 4 2 3 2" xfId="2351"/>
    <cellStyle name="Normal 5 2 4 2 4" xfId="2352"/>
    <cellStyle name="Normal 5 2 4 3" xfId="2353"/>
    <cellStyle name="Normal 5 2 4 3 2" xfId="2354"/>
    <cellStyle name="Normal 5 2 4 3 2 2" xfId="2355"/>
    <cellStyle name="Normal 5 2 4 3 3" xfId="2356"/>
    <cellStyle name="Normal 5 2 4 4" xfId="2357"/>
    <cellStyle name="Normal 5 2 4 4 2" xfId="2358"/>
    <cellStyle name="Normal 5 2 4 5" xfId="2359"/>
    <cellStyle name="Normal 5 2 5" xfId="2360"/>
    <cellStyle name="Normal 5 2 5 2" xfId="2361"/>
    <cellStyle name="Normal 5 2 5 2 2" xfId="2362"/>
    <cellStyle name="Normal 5 2 5 2 2 2" xfId="2363"/>
    <cellStyle name="Normal 5 2 5 2 2 2 2" xfId="2364"/>
    <cellStyle name="Normal 5 2 5 2 2 3" xfId="2365"/>
    <cellStyle name="Normal 5 2 5 2 3" xfId="2366"/>
    <cellStyle name="Normal 5 2 5 2 3 2" xfId="2367"/>
    <cellStyle name="Normal 5 2 5 2 4" xfId="2368"/>
    <cellStyle name="Normal 5 2 5 3" xfId="2369"/>
    <cellStyle name="Normal 5 2 5 3 2" xfId="2370"/>
    <cellStyle name="Normal 5 2 5 3 2 2" xfId="2371"/>
    <cellStyle name="Normal 5 2 5 3 3" xfId="2372"/>
    <cellStyle name="Normal 5 2 5 4" xfId="2373"/>
    <cellStyle name="Normal 5 2 5 4 2" xfId="2374"/>
    <cellStyle name="Normal 5 2 5 5" xfId="2375"/>
    <cellStyle name="Normal 5 2 6" xfId="2376"/>
    <cellStyle name="Normal 5 2 6 2" xfId="2377"/>
    <cellStyle name="Normal 5 2 6 2 2" xfId="2378"/>
    <cellStyle name="Normal 5 2 6 2 2 2" xfId="2379"/>
    <cellStyle name="Normal 5 2 6 2 2 2 2" xfId="2380"/>
    <cellStyle name="Normal 5 2 6 2 2 3" xfId="2381"/>
    <cellStyle name="Normal 5 2 6 2 3" xfId="2382"/>
    <cellStyle name="Normal 5 2 6 2 3 2" xfId="2383"/>
    <cellStyle name="Normal 5 2 6 2 4" xfId="2384"/>
    <cellStyle name="Normal 5 2 6 3" xfId="2385"/>
    <cellStyle name="Normal 5 2 6 3 2" xfId="2386"/>
    <cellStyle name="Normal 5 2 6 3 2 2" xfId="2387"/>
    <cellStyle name="Normal 5 2 6 3 3" xfId="2388"/>
    <cellStyle name="Normal 5 2 6 4" xfId="2389"/>
    <cellStyle name="Normal 5 2 6 4 2" xfId="2390"/>
    <cellStyle name="Normal 5 2 6 5" xfId="2391"/>
    <cellStyle name="Normal 5 2 7" xfId="2392"/>
    <cellStyle name="Normal 5 2 7 2" xfId="2393"/>
    <cellStyle name="Normal 5 2 7 2 2" xfId="2394"/>
    <cellStyle name="Normal 5 2 7 2 2 2" xfId="2395"/>
    <cellStyle name="Normal 5 2 7 2 3" xfId="2396"/>
    <cellStyle name="Normal 5 2 7 3" xfId="2397"/>
    <cellStyle name="Normal 5 2 7 3 2" xfId="2398"/>
    <cellStyle name="Normal 5 2 7 4" xfId="2399"/>
    <cellStyle name="Normal 5 2 8" xfId="2400"/>
    <cellStyle name="Normal 5 2 8 2" xfId="2401"/>
    <cellStyle name="Normal 5 2 8 2 2" xfId="2402"/>
    <cellStyle name="Normal 5 2 8 3" xfId="2403"/>
    <cellStyle name="Normal 5 2 9" xfId="2404"/>
    <cellStyle name="Normal 5 2 9 2" xfId="2405"/>
    <cellStyle name="Normal 5 3" xfId="2406"/>
    <cellStyle name="Normal 5 3 10" xfId="3034"/>
    <cellStyle name="Normal 5 3 2" xfId="2407"/>
    <cellStyle name="Normal 5 3 2 2" xfId="2408"/>
    <cellStyle name="Normal 5 3 2 2 2" xfId="2409"/>
    <cellStyle name="Normal 5 3 2 2 2 2" xfId="2410"/>
    <cellStyle name="Normal 5 3 2 2 2 2 2" xfId="2411"/>
    <cellStyle name="Normal 5 3 2 2 2 3" xfId="2412"/>
    <cellStyle name="Normal 5 3 2 2 3" xfId="2413"/>
    <cellStyle name="Normal 5 3 2 2 3 2" xfId="2414"/>
    <cellStyle name="Normal 5 3 2 2 4" xfId="2415"/>
    <cellStyle name="Normal 5 3 2 3" xfId="2416"/>
    <cellStyle name="Normal 5 3 2 3 2" xfId="2417"/>
    <cellStyle name="Normal 5 3 2 3 2 2" xfId="2418"/>
    <cellStyle name="Normal 5 3 2 3 3" xfId="2419"/>
    <cellStyle name="Normal 5 3 2 4" xfId="2420"/>
    <cellStyle name="Normal 5 3 2 4 2" xfId="2421"/>
    <cellStyle name="Normal 5 3 2 5" xfId="2422"/>
    <cellStyle name="Normal 5 3 3" xfId="2423"/>
    <cellStyle name="Normal 5 3 3 2" xfId="2424"/>
    <cellStyle name="Normal 5 3 3 2 2" xfId="2425"/>
    <cellStyle name="Normal 5 3 3 2 2 2" xfId="2426"/>
    <cellStyle name="Normal 5 3 3 2 2 2 2" xfId="2427"/>
    <cellStyle name="Normal 5 3 3 2 2 3" xfId="2428"/>
    <cellStyle name="Normal 5 3 3 2 3" xfId="2429"/>
    <cellStyle name="Normal 5 3 3 2 3 2" xfId="2430"/>
    <cellStyle name="Normal 5 3 3 2 4" xfId="2431"/>
    <cellStyle name="Normal 5 3 3 3" xfId="2432"/>
    <cellStyle name="Normal 5 3 3 3 2" xfId="2433"/>
    <cellStyle name="Normal 5 3 3 3 2 2" xfId="2434"/>
    <cellStyle name="Normal 5 3 3 3 3" xfId="2435"/>
    <cellStyle name="Normal 5 3 3 4" xfId="2436"/>
    <cellStyle name="Normal 5 3 3 4 2" xfId="2437"/>
    <cellStyle name="Normal 5 3 3 5" xfId="2438"/>
    <cellStyle name="Normal 5 3 4" xfId="2439"/>
    <cellStyle name="Normal 5 3 4 2" xfId="2440"/>
    <cellStyle name="Normal 5 3 4 2 2" xfId="2441"/>
    <cellStyle name="Normal 5 3 4 2 2 2" xfId="2442"/>
    <cellStyle name="Normal 5 3 4 2 2 2 2" xfId="2443"/>
    <cellStyle name="Normal 5 3 4 2 2 3" xfId="2444"/>
    <cellStyle name="Normal 5 3 4 2 3" xfId="2445"/>
    <cellStyle name="Normal 5 3 4 2 3 2" xfId="2446"/>
    <cellStyle name="Normal 5 3 4 2 4" xfId="2447"/>
    <cellStyle name="Normal 5 3 4 3" xfId="2448"/>
    <cellStyle name="Normal 5 3 4 3 2" xfId="2449"/>
    <cellStyle name="Normal 5 3 4 3 2 2" xfId="2450"/>
    <cellStyle name="Normal 5 3 4 3 3" xfId="2451"/>
    <cellStyle name="Normal 5 3 4 4" xfId="2452"/>
    <cellStyle name="Normal 5 3 4 4 2" xfId="2453"/>
    <cellStyle name="Normal 5 3 4 5" xfId="2454"/>
    <cellStyle name="Normal 5 3 5" xfId="2455"/>
    <cellStyle name="Normal 5 3 5 2" xfId="2456"/>
    <cellStyle name="Normal 5 3 5 2 2" xfId="2457"/>
    <cellStyle name="Normal 5 3 5 2 2 2" xfId="2458"/>
    <cellStyle name="Normal 5 3 5 2 2 2 2" xfId="2459"/>
    <cellStyle name="Normal 5 3 5 2 2 3" xfId="2460"/>
    <cellStyle name="Normal 5 3 5 2 3" xfId="2461"/>
    <cellStyle name="Normal 5 3 5 2 3 2" xfId="2462"/>
    <cellStyle name="Normal 5 3 5 2 4" xfId="2463"/>
    <cellStyle name="Normal 5 3 5 3" xfId="2464"/>
    <cellStyle name="Normal 5 3 5 3 2" xfId="2465"/>
    <cellStyle name="Normal 5 3 5 3 2 2" xfId="2466"/>
    <cellStyle name="Normal 5 3 5 3 3" xfId="2467"/>
    <cellStyle name="Normal 5 3 5 4" xfId="2468"/>
    <cellStyle name="Normal 5 3 5 4 2" xfId="2469"/>
    <cellStyle name="Normal 5 3 5 5" xfId="2470"/>
    <cellStyle name="Normal 5 3 6" xfId="2471"/>
    <cellStyle name="Normal 5 3 6 2" xfId="2472"/>
    <cellStyle name="Normal 5 3 6 2 2" xfId="2473"/>
    <cellStyle name="Normal 5 3 6 2 2 2" xfId="2474"/>
    <cellStyle name="Normal 5 3 6 2 3" xfId="2475"/>
    <cellStyle name="Normal 5 3 6 3" xfId="2476"/>
    <cellStyle name="Normal 5 3 6 3 2" xfId="2477"/>
    <cellStyle name="Normal 5 3 6 4" xfId="2478"/>
    <cellStyle name="Normal 5 3 7" xfId="2479"/>
    <cellStyle name="Normal 5 3 7 2" xfId="2480"/>
    <cellStyle name="Normal 5 3 7 2 2" xfId="2481"/>
    <cellStyle name="Normal 5 3 7 3" xfId="2482"/>
    <cellStyle name="Normal 5 3 8" xfId="2483"/>
    <cellStyle name="Normal 5 3 8 2" xfId="2484"/>
    <cellStyle name="Normal 5 3 9" xfId="2485"/>
    <cellStyle name="Normal 5 4" xfId="2486"/>
    <cellStyle name="Normal 5 4 2" xfId="2487"/>
    <cellStyle name="Normal 5 4 2 2" xfId="2488"/>
    <cellStyle name="Normal 5 4 2 2 2" xfId="2489"/>
    <cellStyle name="Normal 5 4 2 2 2 2" xfId="2490"/>
    <cellStyle name="Normal 5 4 2 2 3" xfId="2491"/>
    <cellStyle name="Normal 5 4 2 3" xfId="2492"/>
    <cellStyle name="Normal 5 4 2 3 2" xfId="2493"/>
    <cellStyle name="Normal 5 4 2 4" xfId="2494"/>
    <cellStyle name="Normal 5 4 3" xfId="2495"/>
    <cellStyle name="Normal 5 4 3 2" xfId="2496"/>
    <cellStyle name="Normal 5 4 3 2 2" xfId="2497"/>
    <cellStyle name="Normal 5 4 3 3" xfId="2498"/>
    <cellStyle name="Normal 5 4 4" xfId="2499"/>
    <cellStyle name="Normal 5 4 4 2" xfId="2500"/>
    <cellStyle name="Normal 5 4 5" xfId="2501"/>
    <cellStyle name="Normal 5 5" xfId="2502"/>
    <cellStyle name="Normal 5 5 2" xfId="2503"/>
    <cellStyle name="Normal 5 5 2 2" xfId="2504"/>
    <cellStyle name="Normal 5 5 2 2 2" xfId="2505"/>
    <cellStyle name="Normal 5 5 2 2 2 2" xfId="2506"/>
    <cellStyle name="Normal 5 5 2 2 3" xfId="2507"/>
    <cellStyle name="Normal 5 5 2 3" xfId="2508"/>
    <cellStyle name="Normal 5 5 2 3 2" xfId="2509"/>
    <cellStyle name="Normal 5 5 2 4" xfId="2510"/>
    <cellStyle name="Normal 5 5 3" xfId="2511"/>
    <cellStyle name="Normal 5 5 3 2" xfId="2512"/>
    <cellStyle name="Normal 5 5 3 2 2" xfId="2513"/>
    <cellStyle name="Normal 5 5 3 3" xfId="2514"/>
    <cellStyle name="Normal 5 5 4" xfId="2515"/>
    <cellStyle name="Normal 5 5 4 2" xfId="2516"/>
    <cellStyle name="Normal 5 5 5" xfId="2517"/>
    <cellStyle name="Normal 5 5 6" xfId="3035"/>
    <cellStyle name="Normal 5 6" xfId="2518"/>
    <cellStyle name="Normal 5 6 2" xfId="2519"/>
    <cellStyle name="Normal 5 6 2 2" xfId="2520"/>
    <cellStyle name="Normal 5 6 2 2 2" xfId="2521"/>
    <cellStyle name="Normal 5 6 2 2 2 2" xfId="2522"/>
    <cellStyle name="Normal 5 6 2 2 3" xfId="2523"/>
    <cellStyle name="Normal 5 6 2 3" xfId="2524"/>
    <cellStyle name="Normal 5 6 2 3 2" xfId="2525"/>
    <cellStyle name="Normal 5 6 2 4" xfId="2526"/>
    <cellStyle name="Normal 5 6 3" xfId="2527"/>
    <cellStyle name="Normal 5 6 3 2" xfId="2528"/>
    <cellStyle name="Normal 5 6 3 2 2" xfId="2529"/>
    <cellStyle name="Normal 5 6 3 3" xfId="2530"/>
    <cellStyle name="Normal 5 6 4" xfId="2531"/>
    <cellStyle name="Normal 5 6 4 2" xfId="2532"/>
    <cellStyle name="Normal 5 6 5" xfId="2533"/>
    <cellStyle name="Normal 5 7" xfId="2534"/>
    <cellStyle name="Normal 5 7 2" xfId="2535"/>
    <cellStyle name="Normal 5 7 2 2" xfId="2536"/>
    <cellStyle name="Normal 5 7 2 2 2" xfId="2537"/>
    <cellStyle name="Normal 5 7 2 2 2 2" xfId="2538"/>
    <cellStyle name="Normal 5 7 2 2 3" xfId="2539"/>
    <cellStyle name="Normal 5 7 2 3" xfId="2540"/>
    <cellStyle name="Normal 5 7 2 3 2" xfId="2541"/>
    <cellStyle name="Normal 5 7 2 4" xfId="2542"/>
    <cellStyle name="Normal 5 7 2 5" xfId="3037"/>
    <cellStyle name="Normal 5 7 3" xfId="2543"/>
    <cellStyle name="Normal 5 7 3 2" xfId="2544"/>
    <cellStyle name="Normal 5 7 3 2 2" xfId="2545"/>
    <cellStyle name="Normal 5 7 3 3" xfId="2546"/>
    <cellStyle name="Normal 5 7 3 4" xfId="3038"/>
    <cellStyle name="Normal 5 7 4" xfId="2547"/>
    <cellStyle name="Normal 5 7 4 2" xfId="2548"/>
    <cellStyle name="Normal 5 7 5" xfId="2549"/>
    <cellStyle name="Normal 5 7 6" xfId="3036"/>
    <cellStyle name="Normal 5 8" xfId="2550"/>
    <cellStyle name="Normal 5 8 2" xfId="2551"/>
    <cellStyle name="Normal 5 8 2 2" xfId="2552"/>
    <cellStyle name="Normal 5 8 2 2 2" xfId="2553"/>
    <cellStyle name="Normal 5 8 2 3" xfId="2554"/>
    <cellStyle name="Normal 5 8 3" xfId="2555"/>
    <cellStyle name="Normal 5 8 3 2" xfId="2556"/>
    <cellStyle name="Normal 5 8 4" xfId="2557"/>
    <cellStyle name="Normal 5 9" xfId="2558"/>
    <cellStyle name="Normal 5 9 2" xfId="2559"/>
    <cellStyle name="Normal 5 9 2 2" xfId="2560"/>
    <cellStyle name="Normal 5 9 3" xfId="2561"/>
    <cellStyle name="Normal 50" xfId="3256"/>
    <cellStyle name="Normal 51" xfId="3258"/>
    <cellStyle name="Normal 52" xfId="3260"/>
    <cellStyle name="Normal 53" xfId="3263"/>
    <cellStyle name="Normal 54" xfId="3264"/>
    <cellStyle name="Normal 55" xfId="3261"/>
    <cellStyle name="Normal 56" xfId="3265"/>
    <cellStyle name="Normal 57" xfId="3267"/>
    <cellStyle name="Normal 6" xfId="2562"/>
    <cellStyle name="Normal 6 10" xfId="3039"/>
    <cellStyle name="Normal 6 10 2" xfId="3040"/>
    <cellStyle name="Normal 6 10 3" xfId="3041"/>
    <cellStyle name="Normal 6 10 4" xfId="3042"/>
    <cellStyle name="Normal 6 10 5" xfId="3043"/>
    <cellStyle name="Normal 6 2" xfId="2563"/>
    <cellStyle name="Normal 6 2 2" xfId="2564"/>
    <cellStyle name="Normal 6 2 2 2" xfId="2565"/>
    <cellStyle name="Normal 6 2 2 2 2" xfId="2566"/>
    <cellStyle name="Normal 6 2 2 2 2 2" xfId="2567"/>
    <cellStyle name="Normal 6 2 2 2 3" xfId="2568"/>
    <cellStyle name="Normal 6 2 2 3" xfId="2569"/>
    <cellStyle name="Normal 6 2 2 3 2" xfId="2570"/>
    <cellStyle name="Normal 6 2 2 4" xfId="2571"/>
    <cellStyle name="Normal 6 2 2 5" xfId="3045"/>
    <cellStyle name="Normal 6 2 3" xfId="2572"/>
    <cellStyle name="Normal 6 2 3 2" xfId="2573"/>
    <cellStyle name="Normal 6 2 3 2 2" xfId="2574"/>
    <cellStyle name="Normal 6 2 3 3" xfId="2575"/>
    <cellStyle name="Normal 6 2 4" xfId="2576"/>
    <cellStyle name="Normal 6 2 4 2" xfId="2577"/>
    <cellStyle name="Normal 6 2 5" xfId="2578"/>
    <cellStyle name="Normal 6 2 6" xfId="3044"/>
    <cellStyle name="Normal 6 2_Table 52.1" xfId="3046"/>
    <cellStyle name="Normal 6 3" xfId="2579"/>
    <cellStyle name="Normal 6 3 2" xfId="2580"/>
    <cellStyle name="Normal 6 3 2 2" xfId="2581"/>
    <cellStyle name="Normal 6 3 2 2 2" xfId="2582"/>
    <cellStyle name="Normal 6 3 2 2 2 2" xfId="2583"/>
    <cellStyle name="Normal 6 3 2 2 3" xfId="2584"/>
    <cellStyle name="Normal 6 3 2 3" xfId="2585"/>
    <cellStyle name="Normal 6 3 2 3 2" xfId="2586"/>
    <cellStyle name="Normal 6 3 2 4" xfId="2587"/>
    <cellStyle name="Normal 6 3 3" xfId="2588"/>
    <cellStyle name="Normal 6 3 3 2" xfId="2589"/>
    <cellStyle name="Normal 6 3 3 2 2" xfId="2590"/>
    <cellStyle name="Normal 6 3 3 3" xfId="2591"/>
    <cellStyle name="Normal 6 3 4" xfId="2592"/>
    <cellStyle name="Normal 6 3 4 2" xfId="2593"/>
    <cellStyle name="Normal 6 3 5" xfId="2594"/>
    <cellStyle name="Normal 6 3 6" xfId="3047"/>
    <cellStyle name="Normal 6 4" xfId="2595"/>
    <cellStyle name="Normal 6 4 2" xfId="2596"/>
    <cellStyle name="Normal 6 4 2 2" xfId="2597"/>
    <cellStyle name="Normal 6 4 2 2 2" xfId="2598"/>
    <cellStyle name="Normal 6 4 2 2 2 2" xfId="2599"/>
    <cellStyle name="Normal 6 4 2 2 3" xfId="2600"/>
    <cellStyle name="Normal 6 4 2 3" xfId="2601"/>
    <cellStyle name="Normal 6 4 2 3 2" xfId="2602"/>
    <cellStyle name="Normal 6 4 2 3 3" xfId="3049"/>
    <cellStyle name="Normal 6 4 2 4" xfId="2603"/>
    <cellStyle name="Normal 6 4 3" xfId="2604"/>
    <cellStyle name="Normal 6 4 3 2" xfId="2605"/>
    <cellStyle name="Normal 6 4 3 2 2" xfId="2606"/>
    <cellStyle name="Normal 6 4 3 3" xfId="2607"/>
    <cellStyle name="Normal 6 4 4" xfId="2608"/>
    <cellStyle name="Normal 6 4 4 2" xfId="2609"/>
    <cellStyle name="Normal 6 4 4 3" xfId="3050"/>
    <cellStyle name="Normal 6 4 5" xfId="2610"/>
    <cellStyle name="Normal 6 4 5 2" xfId="3051"/>
    <cellStyle name="Normal 6 4 6" xfId="3052"/>
    <cellStyle name="Normal 6 4 7" xfId="3053"/>
    <cellStyle name="Normal 6 4 8" xfId="3048"/>
    <cellStyle name="Normal 6 5" xfId="2611"/>
    <cellStyle name="Normal 6 5 2" xfId="2612"/>
    <cellStyle name="Normal 6 5 2 2" xfId="2613"/>
    <cellStyle name="Normal 6 5 2 2 2" xfId="2614"/>
    <cellStyle name="Normal 6 5 2 2 2 2" xfId="2615"/>
    <cellStyle name="Normal 6 5 2 2 3" xfId="2616"/>
    <cellStyle name="Normal 6 5 2 3" xfId="2617"/>
    <cellStyle name="Normal 6 5 2 3 2" xfId="2618"/>
    <cellStyle name="Normal 6 5 2 3 3" xfId="3055"/>
    <cellStyle name="Normal 6 5 2 4" xfId="2619"/>
    <cellStyle name="Normal 6 5 3" xfId="2620"/>
    <cellStyle name="Normal 6 5 3 2" xfId="2621"/>
    <cellStyle name="Normal 6 5 3 2 2" xfId="2622"/>
    <cellStyle name="Normal 6 5 3 3" xfId="2623"/>
    <cellStyle name="Normal 6 5 3 4" xfId="3056"/>
    <cellStyle name="Normal 6 5 4" xfId="2624"/>
    <cellStyle name="Normal 6 5 4 2" xfId="2625"/>
    <cellStyle name="Normal 6 5 4 3" xfId="3057"/>
    <cellStyle name="Normal 6 5 5" xfId="2626"/>
    <cellStyle name="Normal 6 5 5 2" xfId="3058"/>
    <cellStyle name="Normal 6 5 6" xfId="3059"/>
    <cellStyle name="Normal 6 5 7" xfId="3054"/>
    <cellStyle name="Normal 6 6" xfId="2627"/>
    <cellStyle name="Normal 6 6 2" xfId="2628"/>
    <cellStyle name="Normal 6 6 2 2" xfId="2629"/>
    <cellStyle name="Normal 6 6 2 2 2" xfId="2630"/>
    <cellStyle name="Normal 6 6 2 3" xfId="2631"/>
    <cellStyle name="Normal 6 6 2 4" xfId="3061"/>
    <cellStyle name="Normal 6 6 3" xfId="2632"/>
    <cellStyle name="Normal 6 6 3 2" xfId="2633"/>
    <cellStyle name="Normal 6 6 3 3" xfId="3062"/>
    <cellStyle name="Normal 6 6 4" xfId="2634"/>
    <cellStyle name="Normal 6 6 4 2" xfId="3063"/>
    <cellStyle name="Normal 6 6 5" xfId="3064"/>
    <cellStyle name="Normal 6 6 6" xfId="3060"/>
    <cellStyle name="Normal 6 7" xfId="2635"/>
    <cellStyle name="Normal 6 7 2" xfId="2636"/>
    <cellStyle name="Normal 6 7 2 2" xfId="2637"/>
    <cellStyle name="Normal 6 7 2 3" xfId="3066"/>
    <cellStyle name="Normal 6 7 3" xfId="2638"/>
    <cellStyle name="Normal 6 7 3 2" xfId="3067"/>
    <cellStyle name="Normal 6 7 4" xfId="3068"/>
    <cellStyle name="Normal 6 7 5" xfId="3069"/>
    <cellStyle name="Normal 6 7 6" xfId="3065"/>
    <cellStyle name="Normal 6 8" xfId="2639"/>
    <cellStyle name="Normal 6 8 2" xfId="2640"/>
    <cellStyle name="Normal 6 8 2 2" xfId="3071"/>
    <cellStyle name="Normal 6 8 3" xfId="3072"/>
    <cellStyle name="Normal 6 8 4" xfId="3073"/>
    <cellStyle name="Normal 6 8 5" xfId="3074"/>
    <cellStyle name="Normal 6 8 6" xfId="3070"/>
    <cellStyle name="Normal 6 9" xfId="2641"/>
    <cellStyle name="Normal 6 9 2" xfId="3076"/>
    <cellStyle name="Normal 6 9 3" xfId="3077"/>
    <cellStyle name="Normal 6 9 4" xfId="3078"/>
    <cellStyle name="Normal 6 9 5" xfId="3079"/>
    <cellStyle name="Normal 6 9 6" xfId="3075"/>
    <cellStyle name="Normal 6_Table 52.1" xfId="3080"/>
    <cellStyle name="Normal 7" xfId="2642"/>
    <cellStyle name="Normal 7 2" xfId="2643"/>
    <cellStyle name="Normal 7 2 2" xfId="3083"/>
    <cellStyle name="Normal 7 2 3" xfId="3082"/>
    <cellStyle name="Normal 7 3" xfId="2644"/>
    <cellStyle name="Normal 7 3 2" xfId="3085"/>
    <cellStyle name="Normal 7 3 3" xfId="3084"/>
    <cellStyle name="Normal 7 4" xfId="2645"/>
    <cellStyle name="Normal 7 4 2" xfId="3086"/>
    <cellStyle name="Normal 7 5" xfId="3087"/>
    <cellStyle name="Normal 7 6" xfId="3081"/>
    <cellStyle name="Normal 8" xfId="2646"/>
    <cellStyle name="Normal 8 2" xfId="2647"/>
    <cellStyle name="Normal 9" xfId="2648"/>
    <cellStyle name="Normal 9 2" xfId="2649"/>
    <cellStyle name="Normal 9 2 2" xfId="2650"/>
    <cellStyle name="Normal 9 2 2 2" xfId="2651"/>
    <cellStyle name="Normal 9 2 2 2 2" xfId="2652"/>
    <cellStyle name="Normal 9 2 2 3" xfId="2653"/>
    <cellStyle name="Normal 9 2 3" xfId="2654"/>
    <cellStyle name="Normal 9 2 3 2" xfId="2655"/>
    <cellStyle name="Normal 9 2 4" xfId="2656"/>
    <cellStyle name="Normal 9 3" xfId="2657"/>
    <cellStyle name="Normal 9 3 2" xfId="2658"/>
    <cellStyle name="Normal 9 3 2 2" xfId="2659"/>
    <cellStyle name="Normal 9 3 3" xfId="2660"/>
    <cellStyle name="Normal 9 4" xfId="2661"/>
    <cellStyle name="Normal 9 4 2" xfId="2662"/>
    <cellStyle name="Normal 9 5" xfId="2663"/>
    <cellStyle name="Normal 9 6" xfId="3088"/>
    <cellStyle name="Note 2" xfId="2664"/>
    <cellStyle name="Note 2 2" xfId="2665"/>
    <cellStyle name="Note 2 2 2" xfId="2666"/>
    <cellStyle name="Note 2 2 2 2" xfId="2667"/>
    <cellStyle name="Note 2 2 2 2 2" xfId="3092"/>
    <cellStyle name="Note 2 2 2 3" xfId="2668"/>
    <cellStyle name="Note 2 2 2 4" xfId="2669"/>
    <cellStyle name="Note 2 2 2 5" xfId="3091"/>
    <cellStyle name="Note 2 2 3" xfId="2670"/>
    <cellStyle name="Note 2 2 3 2" xfId="3094"/>
    <cellStyle name="Note 2 2 3 3" xfId="3093"/>
    <cellStyle name="Note 2 2 4" xfId="2671"/>
    <cellStyle name="Note 2 2 4 2" xfId="3095"/>
    <cellStyle name="Note 2 2 5" xfId="2672"/>
    <cellStyle name="Note 2 2 6" xfId="3090"/>
    <cellStyle name="Note 2 3" xfId="2673"/>
    <cellStyle name="Note 2 3 2" xfId="2674"/>
    <cellStyle name="Note 2 3 2 2" xfId="3097"/>
    <cellStyle name="Note 2 3 3" xfId="2675"/>
    <cellStyle name="Note 2 3 4" xfId="2676"/>
    <cellStyle name="Note 2 3 5" xfId="3096"/>
    <cellStyle name="Note 2 4" xfId="2677"/>
    <cellStyle name="Note 2 4 2" xfId="3099"/>
    <cellStyle name="Note 2 4 3" xfId="3098"/>
    <cellStyle name="Note 2 5" xfId="2678"/>
    <cellStyle name="Note 2 5 2" xfId="3100"/>
    <cellStyle name="Note 2 6" xfId="2679"/>
    <cellStyle name="Note 2 6 2" xfId="3101"/>
    <cellStyle name="Note 2 7" xfId="3089"/>
    <cellStyle name="Note 3" xfId="3102"/>
    <cellStyle name="Output" xfId="2787" builtinId="21" customBuiltin="1"/>
    <cellStyle name="Output 2" xfId="2681"/>
    <cellStyle name="Output 2 2" xfId="3104"/>
    <cellStyle name="Output 2 2 2" xfId="3143"/>
    <cellStyle name="Output 2 3" xfId="3103"/>
    <cellStyle name="Output 3" xfId="2682"/>
    <cellStyle name="Output 3 2" xfId="3105"/>
    <cellStyle name="Output 3 3" xfId="3144"/>
    <cellStyle name="Output 4" xfId="2683"/>
    <cellStyle name="Output 5" xfId="2680"/>
    <cellStyle name="Percent" xfId="3226" builtinId="5"/>
    <cellStyle name="Percent 2" xfId="3250"/>
    <cellStyle name="R Cell text" xfId="3106"/>
    <cellStyle name="R column heading/total" xfId="3107"/>
    <cellStyle name="R column heading/total 2" xfId="3145"/>
    <cellStyle name="R Subtotal" xfId="3108"/>
    <cellStyle name="Responses" xfId="3109"/>
    <cellStyle name="rowfield" xfId="3234"/>
    <cellStyle name="rowfield 2" xfId="3254"/>
    <cellStyle name="rowfield 3" xfId="3262"/>
    <cellStyle name="RSE_N" xfId="3110"/>
    <cellStyle name="space" xfId="3111"/>
    <cellStyle name="Style 1" xfId="3112"/>
    <cellStyle name="Style1" xfId="2684"/>
    <cellStyle name="Style1 2" xfId="2685"/>
    <cellStyle name="Style1 2 2" xfId="2686"/>
    <cellStyle name="Style1 2 2 2" xfId="3150"/>
    <cellStyle name="Style1 3" xfId="2687"/>
    <cellStyle name="Style1 3 2" xfId="3151"/>
    <cellStyle name="Style1 4" xfId="2688"/>
    <cellStyle name="Style1 5" xfId="2689"/>
    <cellStyle name="Style1 5 2" xfId="3152"/>
    <cellStyle name="Style1 6" xfId="2690"/>
    <cellStyle name="Style1 7" xfId="2691"/>
    <cellStyle name="Style1 7 2" xfId="2692"/>
    <cellStyle name="Style1 7 3" xfId="3154"/>
    <cellStyle name="Style1 7 4" xfId="3153"/>
    <cellStyle name="Style1 8" xfId="3155"/>
    <cellStyle name="Style1 8 2" xfId="3156"/>
    <cellStyle name="Style10" xfId="2693"/>
    <cellStyle name="Style10 2" xfId="3157"/>
    <cellStyle name="Style10 3" xfId="3158"/>
    <cellStyle name="Style10 3 2" xfId="3159"/>
    <cellStyle name="Style2" xfId="2694"/>
    <cellStyle name="Style2 10" xfId="3160"/>
    <cellStyle name="Style2 10 2" xfId="3161"/>
    <cellStyle name="Style2 2" xfId="2695"/>
    <cellStyle name="Style2 2 2" xfId="2696"/>
    <cellStyle name="Style2 2 2 2" xfId="3162"/>
    <cellStyle name="Style2 3" xfId="2697"/>
    <cellStyle name="Style2 3 2" xfId="3163"/>
    <cellStyle name="Style2 4" xfId="2698"/>
    <cellStyle name="Style2 4 2" xfId="3164"/>
    <cellStyle name="Style2 5" xfId="2699"/>
    <cellStyle name="Style2 6" xfId="2700"/>
    <cellStyle name="Style2 6 2" xfId="3165"/>
    <cellStyle name="Style2 7" xfId="2701"/>
    <cellStyle name="Style2 8" xfId="2702"/>
    <cellStyle name="Style2 8 2" xfId="2703"/>
    <cellStyle name="Style2 9" xfId="3166"/>
    <cellStyle name="Style3" xfId="2704"/>
    <cellStyle name="Style3 10" xfId="3167"/>
    <cellStyle name="Style3 10 2" xfId="3168"/>
    <cellStyle name="Style3 2" xfId="2705"/>
    <cellStyle name="Style3 2 2" xfId="2706"/>
    <cellStyle name="Style3 2 2 2" xfId="3169"/>
    <cellStyle name="Style3 3" xfId="2707"/>
    <cellStyle name="Style3 3 2" xfId="3170"/>
    <cellStyle name="Style3 4" xfId="2708"/>
    <cellStyle name="Style3 4 2" xfId="3171"/>
    <cellStyle name="Style3 5" xfId="2709"/>
    <cellStyle name="Style3 6" xfId="2710"/>
    <cellStyle name="Style3 6 2" xfId="3172"/>
    <cellStyle name="Style3 7" xfId="2711"/>
    <cellStyle name="Style3 8" xfId="2712"/>
    <cellStyle name="Style3 8 2" xfId="2713"/>
    <cellStyle name="Style3 8 3" xfId="3174"/>
    <cellStyle name="Style3 8 4" xfId="3173"/>
    <cellStyle name="Style3 9" xfId="3175"/>
    <cellStyle name="Style4" xfId="2714"/>
    <cellStyle name="Style4 10" xfId="2715"/>
    <cellStyle name="Style4 10 2" xfId="3177"/>
    <cellStyle name="Style4 10 3" xfId="3178"/>
    <cellStyle name="Style4 10 4" xfId="3176"/>
    <cellStyle name="Style4 2" xfId="2716"/>
    <cellStyle name="Style4 2 2" xfId="2717"/>
    <cellStyle name="Style4 2 2 2" xfId="3179"/>
    <cellStyle name="Style4 2 3" xfId="2718"/>
    <cellStyle name="Style4 2 4" xfId="3180"/>
    <cellStyle name="Style4 3" xfId="2719"/>
    <cellStyle name="Style4 3 2" xfId="3181"/>
    <cellStyle name="Style4 4" xfId="2720"/>
    <cellStyle name="Style4 4 2" xfId="3182"/>
    <cellStyle name="Style4 5" xfId="2721"/>
    <cellStyle name="Style4 6" xfId="2722"/>
    <cellStyle name="Style4 6 2" xfId="3183"/>
    <cellStyle name="Style4 7" xfId="2723"/>
    <cellStyle name="Style4 8" xfId="2724"/>
    <cellStyle name="Style4 8 2" xfId="2725"/>
    <cellStyle name="Style4 8 3" xfId="2726"/>
    <cellStyle name="Style4 9" xfId="2727"/>
    <cellStyle name="Style4 9 2" xfId="3185"/>
    <cellStyle name="Style4 9 3" xfId="3184"/>
    <cellStyle name="Style5" xfId="2728"/>
    <cellStyle name="Style5 10" xfId="2729"/>
    <cellStyle name="Style5 10 2" xfId="3187"/>
    <cellStyle name="Style5 10 3" xfId="3186"/>
    <cellStyle name="Style5 2" xfId="2730"/>
    <cellStyle name="Style5 2 2" xfId="2731"/>
    <cellStyle name="Style5 2 2 2" xfId="3188"/>
    <cellStyle name="Style5 2 3" xfId="2732"/>
    <cellStyle name="Style5 2 4" xfId="3189"/>
    <cellStyle name="Style5 3" xfId="2733"/>
    <cellStyle name="Style5 3 2" xfId="3190"/>
    <cellStyle name="Style5 4" xfId="2734"/>
    <cellStyle name="Style5 4 2" xfId="3191"/>
    <cellStyle name="Style5 5" xfId="2735"/>
    <cellStyle name="Style5 6" xfId="2736"/>
    <cellStyle name="Style5 6 2" xfId="3192"/>
    <cellStyle name="Style5 7" xfId="2737"/>
    <cellStyle name="Style5 8" xfId="2738"/>
    <cellStyle name="Style5 8 2" xfId="2739"/>
    <cellStyle name="Style5 9" xfId="2740"/>
    <cellStyle name="Style5 9 2" xfId="3194"/>
    <cellStyle name="Style5 9 3" xfId="3193"/>
    <cellStyle name="Style6" xfId="2741"/>
    <cellStyle name="Style6 10" xfId="3195"/>
    <cellStyle name="Style6 10 2" xfId="3196"/>
    <cellStyle name="Style6 2" xfId="2742"/>
    <cellStyle name="Style6 2 2" xfId="2743"/>
    <cellStyle name="Style6 2 2 2" xfId="3197"/>
    <cellStyle name="Style6 2 3" xfId="2744"/>
    <cellStyle name="Style6 2 4" xfId="3198"/>
    <cellStyle name="Style6 3" xfId="2745"/>
    <cellStyle name="Style6 3 2" xfId="3199"/>
    <cellStyle name="Style6 4" xfId="2746"/>
    <cellStyle name="Style6 4 2" xfId="3200"/>
    <cellStyle name="Style6 5" xfId="2747"/>
    <cellStyle name="Style6 6" xfId="2748"/>
    <cellStyle name="Style6 6 2" xfId="3201"/>
    <cellStyle name="Style6 7" xfId="2749"/>
    <cellStyle name="Style6 8" xfId="2750"/>
    <cellStyle name="Style6 8 2" xfId="2751"/>
    <cellStyle name="Style6 8 3" xfId="2752"/>
    <cellStyle name="Style6 9" xfId="3202"/>
    <cellStyle name="Style7" xfId="2753"/>
    <cellStyle name="Style7 2" xfId="2754"/>
    <cellStyle name="Style7 2 2" xfId="2755"/>
    <cellStyle name="Style7 2 2 2" xfId="3203"/>
    <cellStyle name="Style7 2 3" xfId="2756"/>
    <cellStyle name="Style7 2 4" xfId="3204"/>
    <cellStyle name="Style7 3" xfId="2757"/>
    <cellStyle name="Style7 3 2" xfId="2758"/>
    <cellStyle name="Style7 4" xfId="2759"/>
    <cellStyle name="Style7 5" xfId="2760"/>
    <cellStyle name="Style7 5 2" xfId="3205"/>
    <cellStyle name="Style7 6" xfId="2761"/>
    <cellStyle name="Style7 6 2" xfId="2762"/>
    <cellStyle name="Style7 6 3" xfId="2763"/>
    <cellStyle name="Style7 6 4" xfId="3206"/>
    <cellStyle name="Style7 7" xfId="3207"/>
    <cellStyle name="Style7 7 2" xfId="3208"/>
    <cellStyle name="Style8" xfId="2764"/>
    <cellStyle name="Style8 2" xfId="2765"/>
    <cellStyle name="Style8 2 2" xfId="2766"/>
    <cellStyle name="Style8 2 2 2" xfId="3209"/>
    <cellStyle name="Style8 3" xfId="2767"/>
    <cellStyle name="Style8 3 2" xfId="3210"/>
    <cellStyle name="Style8 4" xfId="2768"/>
    <cellStyle name="Style8 5" xfId="2769"/>
    <cellStyle name="Style8 5 2" xfId="3211"/>
    <cellStyle name="Style8 6" xfId="2770"/>
    <cellStyle name="Style8 7" xfId="2771"/>
    <cellStyle name="Style8 8" xfId="3212"/>
    <cellStyle name="Style8 9" xfId="3213"/>
    <cellStyle name="Style8 9 2" xfId="3214"/>
    <cellStyle name="Style9" xfId="2772"/>
    <cellStyle name="Style9 2" xfId="2773"/>
    <cellStyle name="Style9 3" xfId="3215"/>
    <cellStyle name="Style9 4" xfId="3216"/>
    <cellStyle name="Style9 5" xfId="3217"/>
    <cellStyle name="Style9 5 2" xfId="3218"/>
    <cellStyle name="table heading" xfId="3113"/>
    <cellStyle name="table heading 2" xfId="3114"/>
    <cellStyle name="table subtotal" xfId="3115"/>
    <cellStyle name="table text" xfId="3116"/>
    <cellStyle name="Table Title" xfId="3117"/>
    <cellStyle name="Test" xfId="3235"/>
    <cellStyle name="Title 2" xfId="2775"/>
    <cellStyle name="Title 2 2" xfId="3119"/>
    <cellStyle name="Title 3" xfId="2776"/>
    <cellStyle name="Title 3 2" xfId="3120"/>
    <cellStyle name="Title 3 2 2" xfId="3219"/>
    <cellStyle name="Title 4" xfId="2777"/>
    <cellStyle name="Title 5" xfId="2774"/>
    <cellStyle name="Title 5 2" xfId="3220"/>
    <cellStyle name="Title 6" xfId="3118"/>
    <cellStyle name="Total" xfId="2789" builtinId="25" customBuiltin="1"/>
    <cellStyle name="Total 2" xfId="2779"/>
    <cellStyle name="Total 2 2" xfId="3122"/>
    <cellStyle name="Total 2 3" xfId="3121"/>
    <cellStyle name="Total 2 4" xfId="3222"/>
    <cellStyle name="Total 3" xfId="2780"/>
    <cellStyle name="Total 3 2" xfId="3123"/>
    <cellStyle name="Total 3 3" xfId="3223"/>
    <cellStyle name="Total 4" xfId="2781"/>
    <cellStyle name="Total 4 2" xfId="3224"/>
    <cellStyle name="Total 5" xfId="2778"/>
    <cellStyle name="Total 6" xfId="3221"/>
    <cellStyle name="totdata" xfId="3124"/>
    <cellStyle name="tothead" xfId="3125"/>
    <cellStyle name="Warning Text" xfId="6" builtinId="11" customBuiltin="1"/>
    <cellStyle name="Warning Text 2" xfId="3126"/>
    <cellStyle name="Warning Text 2 2" xfId="3127"/>
    <cellStyle name="Warning Text 3" xfId="3128"/>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129"/>
  </cellStyles>
  <dxfs count="0"/>
  <tableStyles count="0" defaultTableStyle="TableStyleMedium2" defaultPivotStyle="PivotStyleLight16"/>
  <colors>
    <mruColors>
      <color rgb="FFFCE4D7"/>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at.data.abs.gov.au/" TargetMode="External"/><Relationship Id="rId18" Type="http://schemas.openxmlformats.org/officeDocument/2006/relationships/hyperlink" Target="http://www.education.vic.gov.au/about/research/Pages/vcamstableau.aspx" TargetMode="External"/><Relationship Id="rId26" Type="http://schemas.openxmlformats.org/officeDocument/2006/relationships/hyperlink" Target="http://www.abs.gov.au/ausstats/abs@.nsf/mf/4364.0.55.001" TargetMode="External"/><Relationship Id="rId39" Type="http://schemas.openxmlformats.org/officeDocument/2006/relationships/hyperlink" Target="https://vic.fightdementia.org.au/vic/research-and-publications/dementia-statistics-for-victoria" TargetMode="External"/><Relationship Id="rId21" Type="http://schemas.openxmlformats.org/officeDocument/2006/relationships/hyperlink" Target="https://www.vichealth.vic.gov.au/programs-and-projects/vichealth-indicators-survey-2015" TargetMode="External"/><Relationship Id="rId34" Type="http://schemas.openxmlformats.org/officeDocument/2006/relationships/hyperlink" Target="http://www.education.vic.gov.au/about/research/Pages/vcamstableau.aspx" TargetMode="External"/><Relationship Id="rId42" Type="http://schemas.openxmlformats.org/officeDocument/2006/relationships/hyperlink" Target="https://www.emphn.org.au/content/Document/Needs%20Assessment_30AUG16.pdf" TargetMode="External"/><Relationship Id="rId47" Type="http://schemas.openxmlformats.org/officeDocument/2006/relationships/hyperlink" Target="https://www.emphn.org.au/content/Document/Needs%20Assessment_30AUG16.pdf" TargetMode="External"/><Relationship Id="rId50" Type="http://schemas.openxmlformats.org/officeDocument/2006/relationships/hyperlink" Target="http://stat.data.abs.gov.au/" TargetMode="External"/><Relationship Id="rId55" Type="http://schemas.openxmlformats.org/officeDocument/2006/relationships/hyperlink" Target="http://victorianwomenshealthatlas.net.au/" TargetMode="External"/><Relationship Id="rId63" Type="http://schemas.openxmlformats.org/officeDocument/2006/relationships/hyperlink" Target="https://www.vichealth.vic.gov.au/programs-and-projects/vichealth-indicators-survey-2015" TargetMode="External"/><Relationship Id="rId68" Type="http://schemas.openxmlformats.org/officeDocument/2006/relationships/hyperlink" Target="http://www.communityindicators.net.au/files/SingleMap/atlas.html?select=10201" TargetMode="External"/><Relationship Id="rId76" Type="http://schemas.openxmlformats.org/officeDocument/2006/relationships/hyperlink" Target="http://www.communityindicators.net.au/files/SingleMap/atlas.html?select=10201" TargetMode="External"/><Relationship Id="rId7" Type="http://schemas.openxmlformats.org/officeDocument/2006/relationships/hyperlink" Target="http://www.education.vic.gov.au/about/research/Pages/vcamstableau.aspx" TargetMode="External"/><Relationship Id="rId71" Type="http://schemas.openxmlformats.org/officeDocument/2006/relationships/hyperlink" Target="http://www.communityindicators.net.au/files/SingleMap/atlas.html?select=10201" TargetMode="External"/><Relationship Id="rId2" Type="http://schemas.openxmlformats.org/officeDocument/2006/relationships/hyperlink" Target="http://aodstats.org.au/VicLGA/" TargetMode="External"/><Relationship Id="rId16" Type="http://schemas.openxmlformats.org/officeDocument/2006/relationships/hyperlink" Target="http://stat.data.abs.gov.au/" TargetMode="External"/><Relationship Id="rId29" Type="http://schemas.openxmlformats.org/officeDocument/2006/relationships/hyperlink" Target="http://www.education.vic.gov.au/about/research/Pages/vcamstableau.aspx" TargetMode="External"/><Relationship Id="rId11" Type="http://schemas.openxmlformats.org/officeDocument/2006/relationships/hyperlink" Target="http://www.abs.gov.au/websitedbs/censushome.nsf/home/tablebuilder" TargetMode="External"/><Relationship Id="rId24" Type="http://schemas.openxmlformats.org/officeDocument/2006/relationships/hyperlink" Target="https://www.vichealth.vic.gov.au/programs-and-projects/vichealth-indicators-survey-2015" TargetMode="External"/><Relationship Id="rId32" Type="http://schemas.openxmlformats.org/officeDocument/2006/relationships/hyperlink" Target="http://www.abs.gov.au/AUSSTATS/abs@.nsf/DetailsPage/4727.0.55.0062012&#8211;13?OpenDocument" TargetMode="External"/><Relationship Id="rId37" Type="http://schemas.openxmlformats.org/officeDocument/2006/relationships/hyperlink" Target="http://stat.data.abs.gov.au/" TargetMode="External"/><Relationship Id="rId40" Type="http://schemas.openxmlformats.org/officeDocument/2006/relationships/hyperlink" Target="http://www.abs.gov.au/AUSSTATS/abs@.nsf/DetailsPage/4364.0.55.0012014-15?OpenDocument" TargetMode="External"/><Relationship Id="rId45" Type="http://schemas.openxmlformats.org/officeDocument/2006/relationships/hyperlink" Target="https://vic.fightdementia.org.au/vic/research-and-publications/dementia-statistics-for-victoria" TargetMode="External"/><Relationship Id="rId53" Type="http://schemas.openxmlformats.org/officeDocument/2006/relationships/hyperlink" Target="http://www.police.vic.gov.au/content.asp?Document_ID=782" TargetMode="External"/><Relationship Id="rId58" Type="http://schemas.openxmlformats.org/officeDocument/2006/relationships/hyperlink" Target="http://www.communityindicators.net.au/files/SingleMap/atlas.html?select=10201" TargetMode="External"/><Relationship Id="rId66" Type="http://schemas.openxmlformats.org/officeDocument/2006/relationships/hyperlink" Target="http://stat.data.abs.gov.au/" TargetMode="External"/><Relationship Id="rId74" Type="http://schemas.openxmlformats.org/officeDocument/2006/relationships/hyperlink" Target="http://www.communityindicators.net.au/files/SingleMap/atlas.html?select=10201" TargetMode="External"/><Relationship Id="rId5" Type="http://schemas.openxmlformats.org/officeDocument/2006/relationships/hyperlink" Target="http://www.education.vic.gov.au/about/research/Pages/vcamstableau.aspx" TargetMode="External"/><Relationship Id="rId15" Type="http://schemas.openxmlformats.org/officeDocument/2006/relationships/hyperlink" Target="http://www.abs.gov.au/websitedbs/censushome.nsf/home/quickstats" TargetMode="External"/><Relationship Id="rId23" Type="http://schemas.openxmlformats.org/officeDocument/2006/relationships/hyperlink" Target="https://www.vichealth.vic.gov.au/programs-and-projects/vichealth-indicators-survey-2015" TargetMode="External"/><Relationship Id="rId28" Type="http://schemas.openxmlformats.org/officeDocument/2006/relationships/hyperlink" Target="https://www2.health.vic.gov.au/public-health/population-health-systems/health-status-of-victorians/survey-data-and-reports/victorian-population-health-survey" TargetMode="External"/><Relationship Id="rId36" Type="http://schemas.openxmlformats.org/officeDocument/2006/relationships/hyperlink" Target="http://www.education.vic.gov.au/about/research/Pages/vcamstableau.aspx" TargetMode="External"/><Relationship Id="rId49" Type="http://schemas.openxmlformats.org/officeDocument/2006/relationships/hyperlink" Target="http://iepcp.org.au/key-project/healthy-eating-and-food-access/" TargetMode="External"/><Relationship Id="rId57" Type="http://schemas.openxmlformats.org/officeDocument/2006/relationships/hyperlink" Target="http://www.communityindicators.net.au/files/SingleMap/atlas.html?select=10201" TargetMode="External"/><Relationship Id="rId61" Type="http://schemas.openxmlformats.org/officeDocument/2006/relationships/hyperlink" Target="http://www.communityindicators.net.au/files/SingleMap/atlas.html?select=10201" TargetMode="External"/><Relationship Id="rId10" Type="http://schemas.openxmlformats.org/officeDocument/2006/relationships/hyperlink" Target="http://www.education.vic.gov.au/about/research/Pages/vcamstableau.aspx" TargetMode="External"/><Relationship Id="rId19" Type="http://schemas.openxmlformats.org/officeDocument/2006/relationships/hyperlink" Target="https://www.vichealth.vic.gov.au/programs-and-projects/vichealth-indicators-survey-2015" TargetMode="External"/><Relationship Id="rId31" Type="http://schemas.openxmlformats.org/officeDocument/2006/relationships/hyperlink" Target="http://www.education.vic.gov.au/about/research/Pages/vcamstableau.aspx" TargetMode="External"/><Relationship Id="rId44" Type="http://schemas.openxmlformats.org/officeDocument/2006/relationships/hyperlink" Target="https://www.emphn.org.au/content/Document/Needs%20Assessment_30AUG16.pdf" TargetMode="External"/><Relationship Id="rId52" Type="http://schemas.openxmlformats.org/officeDocument/2006/relationships/hyperlink" Target="http://stat.data.abs.gov.au/" TargetMode="External"/><Relationship Id="rId60" Type="http://schemas.openxmlformats.org/officeDocument/2006/relationships/hyperlink" Target="http://www.health.gov.au/internet/main/publishing.nsf/content/mental-pubs-n-report13" TargetMode="External"/><Relationship Id="rId65" Type="http://schemas.openxmlformats.org/officeDocument/2006/relationships/hyperlink" Target="http://www.aihw.gov.au/WorkArea/DownloadAsset.aspx?id=60129558868" TargetMode="External"/><Relationship Id="rId73" Type="http://schemas.openxmlformats.org/officeDocument/2006/relationships/hyperlink" Target="http://www.police.vic.gov.au/content.asp?Document_ID=782" TargetMode="External"/><Relationship Id="rId4" Type="http://schemas.openxmlformats.org/officeDocument/2006/relationships/hyperlink" Target="http://aodstats.org.au/VicLGA/" TargetMode="External"/><Relationship Id="rId9" Type="http://schemas.openxmlformats.org/officeDocument/2006/relationships/hyperlink" Target="http://aodstats.org.au/VicLGA/" TargetMode="External"/><Relationship Id="rId14" Type="http://schemas.openxmlformats.org/officeDocument/2006/relationships/hyperlink" Target="http://stat.data.abs.gov.au/" TargetMode="External"/><Relationship Id="rId22" Type="http://schemas.openxmlformats.org/officeDocument/2006/relationships/hyperlink" Target="https://www.vichealth.vic.gov.au/programs-and-projects/vichealth-indicators-survey-2015" TargetMode="External"/><Relationship Id="rId27" Type="http://schemas.openxmlformats.org/officeDocument/2006/relationships/hyperlink" Target="http://www.education.vic.gov.au/about/research/Pages/vcamstableau.aspx" TargetMode="External"/><Relationship Id="rId30" Type="http://schemas.openxmlformats.org/officeDocument/2006/relationships/hyperlink" Target="http://www.abs.gov.au/ausstats/abs@.nsf/mf/4364.0.55.001" TargetMode="External"/><Relationship Id="rId35" Type="http://schemas.openxmlformats.org/officeDocument/2006/relationships/hyperlink" Target="http://stat.data.abs.gov.au/" TargetMode="External"/><Relationship Id="rId43" Type="http://schemas.openxmlformats.org/officeDocument/2006/relationships/hyperlink" Target="https://www.emphn.org.au/content/Document/Needs%20Assessment_30AUG16.pdf" TargetMode="External"/><Relationship Id="rId48" Type="http://schemas.openxmlformats.org/officeDocument/2006/relationships/hyperlink" Target="http://stat.data.abs.gov.au/" TargetMode="External"/><Relationship Id="rId56" Type="http://schemas.openxmlformats.org/officeDocument/2006/relationships/hyperlink" Target="https://www.vichealth.vic.gov.au/media-and-resources/publications/2013-national-community-attitudes-towards-violence-against-women-survey" TargetMode="External"/><Relationship Id="rId64" Type="http://schemas.openxmlformats.org/officeDocument/2006/relationships/hyperlink" Target="http://www.communityindicators.net.au/files/SingleMap/atlas.html?select=10201" TargetMode="External"/><Relationship Id="rId69" Type="http://schemas.openxmlformats.org/officeDocument/2006/relationships/hyperlink" Target="https://www.vichealth.vic.gov.au/programs-and-projects/vichealth-indicators-survey-2015" TargetMode="External"/><Relationship Id="rId8" Type="http://schemas.openxmlformats.org/officeDocument/2006/relationships/hyperlink" Target="http://aodstats.org.au/VicLGA/" TargetMode="External"/><Relationship Id="rId51" Type="http://schemas.openxmlformats.org/officeDocument/2006/relationships/hyperlink" Target="http://aodstats.org.au/VicLGA/" TargetMode="External"/><Relationship Id="rId72" Type="http://schemas.openxmlformats.org/officeDocument/2006/relationships/hyperlink" Target="https://www.emphn.org.au/content/Document/Needs%20Assessment_30AUG16.pdf" TargetMode="External"/><Relationship Id="rId3" Type="http://schemas.openxmlformats.org/officeDocument/2006/relationships/hyperlink" Target="http://aodstats.org.au/VicLGA/" TargetMode="External"/><Relationship Id="rId12" Type="http://schemas.openxmlformats.org/officeDocument/2006/relationships/hyperlink" Target="http://stat.data.abs.gov.au/" TargetMode="External"/><Relationship Id="rId17" Type="http://schemas.openxmlformats.org/officeDocument/2006/relationships/hyperlink" Target="http://www.education.vic.gov.au/about/research/Pages/vcamstableau.aspx" TargetMode="External"/><Relationship Id="rId25" Type="http://schemas.openxmlformats.org/officeDocument/2006/relationships/hyperlink" Target="https://www.vichealth.vic.gov.au/programs-and-projects/vichealth-indicators-survey-2015" TargetMode="External"/><Relationship Id="rId33" Type="http://schemas.openxmlformats.org/officeDocument/2006/relationships/hyperlink" Target="http://www.education.vic.gov.au/about/research/Pages/vcamstableau.aspx" TargetMode="External"/><Relationship Id="rId38" Type="http://schemas.openxmlformats.org/officeDocument/2006/relationships/hyperlink" Target="http://www.communityindicators.net.au/" TargetMode="External"/><Relationship Id="rId46" Type="http://schemas.openxmlformats.org/officeDocument/2006/relationships/hyperlink" Target="https://www.emphn.org.au/content/Document/Needs%20Assessment_30AUG16.pdf" TargetMode="External"/><Relationship Id="rId59" Type="http://schemas.openxmlformats.org/officeDocument/2006/relationships/hyperlink" Target="https://www.monash.edu/muarc/research/research-areas/home-and-community/visu" TargetMode="External"/><Relationship Id="rId67" Type="http://schemas.openxmlformats.org/officeDocument/2006/relationships/hyperlink" Target="http://stat.data.abs.gov.au/" TargetMode="External"/><Relationship Id="rId20" Type="http://schemas.openxmlformats.org/officeDocument/2006/relationships/hyperlink" Target="https://www.vichealth.vic.gov.au/programs-and-projects/vichealth-indicators-survey-2015" TargetMode="External"/><Relationship Id="rId41" Type="http://schemas.openxmlformats.org/officeDocument/2006/relationships/hyperlink" Target="http://performance.health.vic.gov.au/Home.aspx" TargetMode="External"/><Relationship Id="rId54" Type="http://schemas.openxmlformats.org/officeDocument/2006/relationships/hyperlink" Target="http://victorianwomenshealthatlas.net.au/" TargetMode="External"/><Relationship Id="rId62" Type="http://schemas.openxmlformats.org/officeDocument/2006/relationships/hyperlink" Target="https://www.vichealth.vic.gov.au/programs-and-projects/vichealth-indicators-survey-2015" TargetMode="External"/><Relationship Id="rId70" Type="http://schemas.openxmlformats.org/officeDocument/2006/relationships/hyperlink" Target="https://www.vichealth.vic.gov.au/programs-and-projects/vichealth-indicators-survey-2015" TargetMode="External"/><Relationship Id="rId75" Type="http://schemas.openxmlformats.org/officeDocument/2006/relationships/hyperlink" Target="http://www.communityindicators.net.au/files/SingleMap/atlas.html?select=10201" TargetMode="External"/><Relationship Id="rId1" Type="http://schemas.openxmlformats.org/officeDocument/2006/relationships/hyperlink" Target="https://www2.health.vic.gov.au/public-health/population-health-systems/health-status-of-victorians/survey-data-and-reports/victorian-population-health-survey/victorian-population-health-survey-2014" TargetMode="External"/><Relationship Id="rId6" Type="http://schemas.openxmlformats.org/officeDocument/2006/relationships/hyperlink" Target="http://www.abs.gov.au/AUSSTATS/abs@.nsf/DetailsPage/4727.0.55.0062012&#8211;13?OpenDocu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1"/>
  <sheetViews>
    <sheetView zoomScale="90" zoomScaleNormal="90" zoomScalePageLayoutView="90" workbookViewId="0">
      <pane ySplit="3" topLeftCell="A669" activePane="bottomLeft" state="frozen"/>
      <selection pane="bottomLeft" activeCell="D678" sqref="D678:D717"/>
    </sheetView>
  </sheetViews>
  <sheetFormatPr defaultColWidth="11.42578125" defaultRowHeight="18" customHeight="1"/>
  <cols>
    <col min="1" max="1" width="24.42578125" style="465" customWidth="1"/>
    <col min="2" max="2" width="26.140625" style="467" customWidth="1"/>
    <col min="3" max="3" width="78" style="514" customWidth="1"/>
    <col min="4" max="4" width="32.42578125" style="476" customWidth="1"/>
    <col min="5" max="5" width="21.85546875" style="476" customWidth="1"/>
    <col min="6" max="6" width="10.85546875" style="476"/>
    <col min="7" max="7" width="21.140625" style="476" customWidth="1"/>
    <col min="8" max="8" width="35.85546875" style="476" customWidth="1"/>
  </cols>
  <sheetData>
    <row r="1" spans="1:8" s="510" customFormat="1" ht="41.1" customHeight="1">
      <c r="A1" s="575" t="s">
        <v>1163</v>
      </c>
      <c r="B1" s="576"/>
      <c r="C1" s="576"/>
      <c r="D1" s="576"/>
      <c r="E1" s="576"/>
      <c r="F1" s="576"/>
      <c r="G1" s="576"/>
      <c r="H1" s="576"/>
    </row>
    <row r="2" spans="1:8" s="16" customFormat="1" ht="134.1" customHeight="1" thickBot="1">
      <c r="A2" s="574" t="s">
        <v>1164</v>
      </c>
      <c r="B2" s="574"/>
      <c r="C2" s="574"/>
      <c r="D2" s="574"/>
      <c r="E2" s="574"/>
      <c r="F2" s="574"/>
      <c r="G2" s="574"/>
      <c r="H2" s="574"/>
    </row>
    <row r="3" spans="1:8" s="464" customFormat="1" ht="18" customHeight="1" thickBot="1">
      <c r="A3" s="468" t="s">
        <v>0</v>
      </c>
      <c r="B3" s="469" t="s">
        <v>2</v>
      </c>
      <c r="C3" s="470" t="s">
        <v>897</v>
      </c>
      <c r="D3" s="473" t="s">
        <v>900</v>
      </c>
      <c r="E3" s="473" t="s">
        <v>899</v>
      </c>
      <c r="F3" s="473" t="s">
        <v>898</v>
      </c>
      <c r="G3" s="473" t="s">
        <v>986</v>
      </c>
      <c r="H3" s="474" t="s">
        <v>901</v>
      </c>
    </row>
    <row r="4" spans="1:8" s="464" customFormat="1" ht="18" customHeight="1">
      <c r="A4" s="634" t="s">
        <v>903</v>
      </c>
      <c r="B4" s="635"/>
      <c r="C4" s="635"/>
      <c r="D4" s="635"/>
      <c r="E4" s="635"/>
      <c r="F4" s="635"/>
      <c r="G4" s="635"/>
      <c r="H4" s="635"/>
    </row>
    <row r="5" spans="1:8" ht="18" customHeight="1">
      <c r="A5" s="623" t="s">
        <v>17</v>
      </c>
      <c r="B5" s="450" t="s">
        <v>619</v>
      </c>
      <c r="C5" s="592" t="s">
        <v>980</v>
      </c>
      <c r="D5" s="570" t="s">
        <v>979</v>
      </c>
      <c r="E5" s="568" t="s">
        <v>916</v>
      </c>
      <c r="F5" s="592" t="s">
        <v>978</v>
      </c>
      <c r="G5" s="611">
        <v>42461</v>
      </c>
      <c r="H5" s="592" t="s">
        <v>1012</v>
      </c>
    </row>
    <row r="6" spans="1:8" ht="18" customHeight="1">
      <c r="A6" s="623"/>
      <c r="B6" s="450" t="s">
        <v>620</v>
      </c>
      <c r="C6" s="592"/>
      <c r="D6" s="572"/>
      <c r="E6" s="571"/>
      <c r="F6" s="592"/>
      <c r="G6" s="611"/>
      <c r="H6" s="592"/>
    </row>
    <row r="7" spans="1:8" ht="18" customHeight="1">
      <c r="A7" s="623"/>
      <c r="B7" s="450" t="s">
        <v>621</v>
      </c>
      <c r="C7" s="592"/>
      <c r="D7" s="572"/>
      <c r="E7" s="571"/>
      <c r="F7" s="592"/>
      <c r="G7" s="611"/>
      <c r="H7" s="592"/>
    </row>
    <row r="8" spans="1:8" ht="18" customHeight="1">
      <c r="A8" s="623"/>
      <c r="B8" s="450" t="s">
        <v>622</v>
      </c>
      <c r="C8" s="592"/>
      <c r="D8" s="572"/>
      <c r="E8" s="571"/>
      <c r="F8" s="592"/>
      <c r="G8" s="611"/>
      <c r="H8" s="592"/>
    </row>
    <row r="9" spans="1:8" ht="18" customHeight="1">
      <c r="A9" s="623"/>
      <c r="B9" s="450" t="s">
        <v>623</v>
      </c>
      <c r="C9" s="592"/>
      <c r="D9" s="572"/>
      <c r="E9" s="571"/>
      <c r="F9" s="592"/>
      <c r="G9" s="611"/>
      <c r="H9" s="592"/>
    </row>
    <row r="10" spans="1:8" ht="18" customHeight="1">
      <c r="A10" s="623"/>
      <c r="B10" s="450" t="s">
        <v>624</v>
      </c>
      <c r="C10" s="592"/>
      <c r="D10" s="572"/>
      <c r="E10" s="571"/>
      <c r="F10" s="592"/>
      <c r="G10" s="611"/>
      <c r="H10" s="592"/>
    </row>
    <row r="11" spans="1:8" ht="18" customHeight="1">
      <c r="A11" s="623"/>
      <c r="B11" s="450" t="s">
        <v>322</v>
      </c>
      <c r="C11" s="592"/>
      <c r="D11" s="572"/>
      <c r="E11" s="571"/>
      <c r="F11" s="592"/>
      <c r="G11" s="611"/>
      <c r="H11" s="592"/>
    </row>
    <row r="12" spans="1:8" ht="18" customHeight="1">
      <c r="A12" s="457" t="s">
        <v>18</v>
      </c>
      <c r="B12" s="450" t="s">
        <v>321</v>
      </c>
      <c r="C12" s="592"/>
      <c r="D12" s="572"/>
      <c r="E12" s="571"/>
      <c r="F12" s="592"/>
      <c r="G12" s="611"/>
      <c r="H12" s="592"/>
    </row>
    <row r="13" spans="1:8" ht="18" customHeight="1">
      <c r="A13" s="648" t="s">
        <v>423</v>
      </c>
      <c r="B13" s="451" t="s">
        <v>155</v>
      </c>
      <c r="C13" s="592"/>
      <c r="D13" s="572"/>
      <c r="E13" s="571"/>
      <c r="F13" s="592"/>
      <c r="G13" s="611"/>
      <c r="H13" s="592"/>
    </row>
    <row r="14" spans="1:8" ht="18" customHeight="1">
      <c r="A14" s="649"/>
      <c r="B14" s="451" t="s">
        <v>625</v>
      </c>
      <c r="C14" s="592"/>
      <c r="D14" s="572"/>
      <c r="E14" s="571"/>
      <c r="F14" s="592"/>
      <c r="G14" s="611"/>
      <c r="H14" s="592"/>
    </row>
    <row r="15" spans="1:8" ht="18" customHeight="1">
      <c r="A15" s="649"/>
      <c r="B15" s="451" t="s">
        <v>156</v>
      </c>
      <c r="C15" s="592"/>
      <c r="D15" s="572"/>
      <c r="E15" s="571"/>
      <c r="F15" s="592"/>
      <c r="G15" s="611"/>
      <c r="H15" s="592"/>
    </row>
    <row r="16" spans="1:8" ht="18" customHeight="1">
      <c r="A16" s="649"/>
      <c r="B16" s="451" t="s">
        <v>626</v>
      </c>
      <c r="C16" s="592"/>
      <c r="D16" s="572"/>
      <c r="E16" s="571"/>
      <c r="F16" s="592"/>
      <c r="G16" s="611"/>
      <c r="H16" s="592"/>
    </row>
    <row r="17" spans="1:8" ht="18" customHeight="1">
      <c r="A17" s="649"/>
      <c r="B17" s="451" t="s">
        <v>157</v>
      </c>
      <c r="C17" s="592"/>
      <c r="D17" s="572"/>
      <c r="E17" s="571"/>
      <c r="F17" s="592"/>
      <c r="G17" s="611"/>
      <c r="H17" s="592"/>
    </row>
    <row r="18" spans="1:8" ht="18" customHeight="1">
      <c r="A18" s="649"/>
      <c r="B18" s="451" t="s">
        <v>627</v>
      </c>
      <c r="C18" s="592"/>
      <c r="D18" s="572"/>
      <c r="E18" s="571"/>
      <c r="F18" s="592"/>
      <c r="G18" s="611"/>
      <c r="H18" s="592"/>
    </row>
    <row r="19" spans="1:8" ht="18" customHeight="1">
      <c r="A19" s="649"/>
      <c r="B19" s="451" t="s">
        <v>158</v>
      </c>
      <c r="C19" s="592"/>
      <c r="D19" s="572"/>
      <c r="E19" s="571"/>
      <c r="F19" s="592"/>
      <c r="G19" s="611"/>
      <c r="H19" s="592"/>
    </row>
    <row r="20" spans="1:8" ht="18" customHeight="1">
      <c r="A20" s="649"/>
      <c r="B20" s="451" t="s">
        <v>628</v>
      </c>
      <c r="C20" s="592"/>
      <c r="D20" s="572"/>
      <c r="E20" s="571"/>
      <c r="F20" s="592"/>
      <c r="G20" s="611"/>
      <c r="H20" s="592"/>
    </row>
    <row r="21" spans="1:8" ht="18" customHeight="1">
      <c r="A21" s="649"/>
      <c r="B21" s="451" t="s">
        <v>159</v>
      </c>
      <c r="C21" s="592"/>
      <c r="D21" s="572"/>
      <c r="E21" s="571"/>
      <c r="F21" s="592"/>
      <c r="G21" s="611"/>
      <c r="H21" s="592"/>
    </row>
    <row r="22" spans="1:8" ht="18" customHeight="1">
      <c r="A22" s="649"/>
      <c r="B22" s="451" t="s">
        <v>629</v>
      </c>
      <c r="C22" s="592"/>
      <c r="D22" s="572"/>
      <c r="E22" s="571"/>
      <c r="F22" s="592"/>
      <c r="G22" s="611"/>
      <c r="H22" s="592"/>
    </row>
    <row r="23" spans="1:8" ht="18" customHeight="1">
      <c r="A23" s="649"/>
      <c r="B23" s="451" t="s">
        <v>160</v>
      </c>
      <c r="C23" s="592"/>
      <c r="D23" s="572"/>
      <c r="E23" s="571"/>
      <c r="F23" s="592"/>
      <c r="G23" s="611"/>
      <c r="H23" s="592"/>
    </row>
    <row r="24" spans="1:8" ht="18" customHeight="1">
      <c r="A24" s="649"/>
      <c r="B24" s="451" t="s">
        <v>52</v>
      </c>
      <c r="C24" s="592"/>
      <c r="D24" s="572"/>
      <c r="E24" s="571"/>
      <c r="F24" s="592"/>
      <c r="G24" s="611"/>
      <c r="H24" s="592"/>
    </row>
    <row r="25" spans="1:8" ht="18" customHeight="1">
      <c r="A25" s="649"/>
      <c r="B25" s="451" t="s">
        <v>53</v>
      </c>
      <c r="C25" s="592"/>
      <c r="D25" s="572"/>
      <c r="E25" s="571"/>
      <c r="F25" s="592"/>
      <c r="G25" s="611"/>
      <c r="H25" s="592"/>
    </row>
    <row r="26" spans="1:8" ht="18" customHeight="1">
      <c r="A26" s="649"/>
      <c r="B26" s="451" t="s">
        <v>630</v>
      </c>
      <c r="C26" s="592"/>
      <c r="D26" s="572"/>
      <c r="E26" s="571"/>
      <c r="F26" s="592"/>
      <c r="G26" s="611"/>
      <c r="H26" s="592"/>
    </row>
    <row r="27" spans="1:8" ht="18" customHeight="1">
      <c r="A27" s="649"/>
      <c r="B27" s="451" t="s">
        <v>161</v>
      </c>
      <c r="C27" s="592"/>
      <c r="D27" s="572"/>
      <c r="E27" s="571"/>
      <c r="F27" s="592"/>
      <c r="G27" s="611"/>
      <c r="H27" s="592"/>
    </row>
    <row r="28" spans="1:8" ht="18" customHeight="1">
      <c r="A28" s="649"/>
      <c r="B28" s="451" t="s">
        <v>631</v>
      </c>
      <c r="C28" s="592"/>
      <c r="D28" s="572"/>
      <c r="E28" s="571"/>
      <c r="F28" s="592"/>
      <c r="G28" s="611"/>
      <c r="H28" s="592"/>
    </row>
    <row r="29" spans="1:8" ht="18" customHeight="1">
      <c r="A29" s="649"/>
      <c r="B29" s="451" t="s">
        <v>162</v>
      </c>
      <c r="C29" s="592"/>
      <c r="D29" s="572"/>
      <c r="E29" s="571"/>
      <c r="F29" s="592"/>
      <c r="G29" s="611"/>
      <c r="H29" s="592"/>
    </row>
    <row r="30" spans="1:8" ht="18" customHeight="1">
      <c r="A30" s="649"/>
      <c r="B30" s="451" t="s">
        <v>617</v>
      </c>
      <c r="C30" s="592"/>
      <c r="D30" s="572"/>
      <c r="E30" s="571"/>
      <c r="F30" s="592"/>
      <c r="G30" s="611"/>
      <c r="H30" s="592"/>
    </row>
    <row r="31" spans="1:8" ht="18" customHeight="1">
      <c r="A31" s="649"/>
      <c r="B31" s="451" t="s">
        <v>163</v>
      </c>
      <c r="C31" s="592"/>
      <c r="D31" s="572"/>
      <c r="E31" s="571"/>
      <c r="F31" s="592"/>
      <c r="G31" s="611"/>
      <c r="H31" s="592"/>
    </row>
    <row r="32" spans="1:8" ht="18" customHeight="1">
      <c r="A32" s="649"/>
      <c r="B32" s="451" t="s">
        <v>632</v>
      </c>
      <c r="C32" s="592"/>
      <c r="D32" s="572"/>
      <c r="E32" s="571"/>
      <c r="F32" s="592"/>
      <c r="G32" s="611"/>
      <c r="H32" s="592"/>
    </row>
    <row r="33" spans="1:8" ht="18" customHeight="1">
      <c r="A33" s="649"/>
      <c r="B33" s="451" t="s">
        <v>164</v>
      </c>
      <c r="C33" s="592"/>
      <c r="D33" s="572"/>
      <c r="E33" s="571"/>
      <c r="F33" s="592"/>
      <c r="G33" s="611"/>
      <c r="H33" s="592"/>
    </row>
    <row r="34" spans="1:8" ht="18" customHeight="1">
      <c r="A34" s="649"/>
      <c r="B34" s="451" t="s">
        <v>633</v>
      </c>
      <c r="C34" s="592"/>
      <c r="D34" s="572"/>
      <c r="E34" s="571"/>
      <c r="F34" s="592"/>
      <c r="G34" s="611"/>
      <c r="H34" s="592"/>
    </row>
    <row r="35" spans="1:8" ht="18" customHeight="1">
      <c r="A35" s="649"/>
      <c r="B35" s="451" t="s">
        <v>165</v>
      </c>
      <c r="C35" s="592"/>
      <c r="D35" s="572"/>
      <c r="E35" s="571"/>
      <c r="F35" s="592"/>
      <c r="G35" s="611"/>
      <c r="H35" s="592"/>
    </row>
    <row r="36" spans="1:8" ht="18" customHeight="1">
      <c r="A36" s="649"/>
      <c r="B36" s="451" t="s">
        <v>54</v>
      </c>
      <c r="C36" s="592"/>
      <c r="D36" s="572"/>
      <c r="E36" s="571"/>
      <c r="F36" s="592"/>
      <c r="G36" s="611"/>
      <c r="H36" s="592"/>
    </row>
    <row r="37" spans="1:8" ht="18" customHeight="1">
      <c r="A37" s="649"/>
      <c r="B37" s="451" t="s">
        <v>166</v>
      </c>
      <c r="C37" s="592"/>
      <c r="D37" s="572"/>
      <c r="E37" s="571"/>
      <c r="F37" s="592"/>
      <c r="G37" s="611"/>
      <c r="H37" s="592"/>
    </row>
    <row r="38" spans="1:8" ht="18" customHeight="1">
      <c r="A38" s="649"/>
      <c r="B38" s="451" t="s">
        <v>55</v>
      </c>
      <c r="C38" s="592"/>
      <c r="D38" s="572"/>
      <c r="E38" s="571"/>
      <c r="F38" s="592"/>
      <c r="G38" s="611"/>
      <c r="H38" s="592"/>
    </row>
    <row r="39" spans="1:8" ht="18" customHeight="1">
      <c r="A39" s="649"/>
      <c r="B39" s="451" t="s">
        <v>56</v>
      </c>
      <c r="C39" s="592"/>
      <c r="D39" s="572"/>
      <c r="E39" s="571"/>
      <c r="F39" s="592"/>
      <c r="G39" s="611"/>
      <c r="H39" s="592"/>
    </row>
    <row r="40" spans="1:8" ht="18" customHeight="1">
      <c r="A40" s="649"/>
      <c r="B40" s="451" t="s">
        <v>634</v>
      </c>
      <c r="C40" s="592"/>
      <c r="D40" s="572"/>
      <c r="E40" s="571"/>
      <c r="F40" s="592"/>
      <c r="G40" s="611"/>
      <c r="H40" s="592"/>
    </row>
    <row r="41" spans="1:8" ht="33.950000000000003" customHeight="1">
      <c r="A41" s="623" t="s">
        <v>773</v>
      </c>
      <c r="B41" s="450" t="s">
        <v>635</v>
      </c>
      <c r="C41" s="616" t="s">
        <v>981</v>
      </c>
      <c r="D41" s="572"/>
      <c r="E41" s="571"/>
      <c r="F41" s="592"/>
      <c r="G41" s="611"/>
      <c r="H41" s="592" t="s">
        <v>1011</v>
      </c>
    </row>
    <row r="42" spans="1:8" ht="30" customHeight="1">
      <c r="A42" s="623"/>
      <c r="B42" s="450" t="s">
        <v>636</v>
      </c>
      <c r="C42" s="616"/>
      <c r="D42" s="572"/>
      <c r="E42" s="569"/>
      <c r="F42" s="592"/>
      <c r="G42" s="611"/>
      <c r="H42" s="592"/>
    </row>
    <row r="43" spans="1:8" ht="66" customHeight="1">
      <c r="A43" s="623"/>
      <c r="B43" s="450" t="s">
        <v>993</v>
      </c>
      <c r="C43" s="501" t="s">
        <v>992</v>
      </c>
      <c r="D43" s="572"/>
      <c r="E43" s="497" t="s">
        <v>991</v>
      </c>
      <c r="F43" s="496" t="s">
        <v>931</v>
      </c>
      <c r="G43" s="498">
        <v>2011</v>
      </c>
      <c r="H43" s="499" t="s">
        <v>990</v>
      </c>
    </row>
    <row r="44" spans="1:8" ht="18" customHeight="1">
      <c r="A44" s="623"/>
      <c r="B44" s="450" t="s">
        <v>464</v>
      </c>
      <c r="C44" s="513" t="s">
        <v>989</v>
      </c>
      <c r="D44" s="572"/>
      <c r="E44" s="592" t="s">
        <v>916</v>
      </c>
      <c r="F44" s="592" t="s">
        <v>978</v>
      </c>
      <c r="G44" s="611">
        <v>42461</v>
      </c>
      <c r="H44" s="592" t="s">
        <v>1010</v>
      </c>
    </row>
    <row r="45" spans="1:8" ht="18" customHeight="1">
      <c r="A45" s="623" t="s">
        <v>774</v>
      </c>
      <c r="B45" s="450" t="s">
        <v>637</v>
      </c>
      <c r="C45" s="612" t="s">
        <v>982</v>
      </c>
      <c r="D45" s="572"/>
      <c r="E45" s="592"/>
      <c r="F45" s="592"/>
      <c r="G45" s="611"/>
      <c r="H45" s="592"/>
    </row>
    <row r="46" spans="1:8" ht="18" customHeight="1">
      <c r="A46" s="623"/>
      <c r="B46" s="450" t="s">
        <v>638</v>
      </c>
      <c r="C46" s="612"/>
      <c r="D46" s="572"/>
      <c r="E46" s="592"/>
      <c r="F46" s="592"/>
      <c r="G46" s="611"/>
      <c r="H46" s="592"/>
    </row>
    <row r="47" spans="1:8" ht="23.1" customHeight="1">
      <c r="A47" s="623"/>
      <c r="B47" s="450" t="s">
        <v>639</v>
      </c>
      <c r="C47" s="592" t="s">
        <v>983</v>
      </c>
      <c r="D47" s="572"/>
      <c r="E47" s="592"/>
      <c r="F47" s="592"/>
      <c r="G47" s="611"/>
      <c r="H47" s="592"/>
    </row>
    <row r="48" spans="1:8" ht="23.1" customHeight="1">
      <c r="A48" s="623"/>
      <c r="B48" s="450" t="s">
        <v>640</v>
      </c>
      <c r="C48" s="613"/>
      <c r="D48" s="572"/>
      <c r="E48" s="592"/>
      <c r="F48" s="592"/>
      <c r="G48" s="611"/>
      <c r="H48" s="592"/>
    </row>
    <row r="49" spans="1:8" ht="18" customHeight="1">
      <c r="A49" s="623"/>
      <c r="B49" s="450" t="s">
        <v>330</v>
      </c>
      <c r="C49" s="592" t="s">
        <v>988</v>
      </c>
      <c r="D49" s="572"/>
      <c r="E49" s="592"/>
      <c r="F49" s="592"/>
      <c r="G49" s="611"/>
      <c r="H49" s="592"/>
    </row>
    <row r="50" spans="1:8" ht="18" customHeight="1">
      <c r="A50" s="623"/>
      <c r="B50" s="450" t="s">
        <v>333</v>
      </c>
      <c r="C50" s="613"/>
      <c r="D50" s="572"/>
      <c r="E50" s="592"/>
      <c r="F50" s="592"/>
      <c r="G50" s="611"/>
      <c r="H50" s="592"/>
    </row>
    <row r="51" spans="1:8" ht="18" customHeight="1">
      <c r="A51" s="623"/>
      <c r="B51" s="450" t="s">
        <v>331</v>
      </c>
      <c r="C51" s="613"/>
      <c r="D51" s="572"/>
      <c r="E51" s="592"/>
      <c r="F51" s="592"/>
      <c r="G51" s="611"/>
      <c r="H51" s="592"/>
    </row>
    <row r="52" spans="1:8" ht="18" customHeight="1">
      <c r="A52" s="623"/>
      <c r="B52" s="450" t="s">
        <v>334</v>
      </c>
      <c r="C52" s="613"/>
      <c r="D52" s="572"/>
      <c r="E52" s="592"/>
      <c r="F52" s="592"/>
      <c r="G52" s="611"/>
      <c r="H52" s="592"/>
    </row>
    <row r="53" spans="1:8" ht="18" customHeight="1">
      <c r="A53" s="623"/>
      <c r="B53" s="450" t="s">
        <v>332</v>
      </c>
      <c r="C53" s="613"/>
      <c r="D53" s="572"/>
      <c r="E53" s="592"/>
      <c r="F53" s="592"/>
      <c r="G53" s="611"/>
      <c r="H53" s="592"/>
    </row>
    <row r="54" spans="1:8" ht="18" customHeight="1">
      <c r="A54" s="623"/>
      <c r="B54" s="450" t="s">
        <v>335</v>
      </c>
      <c r="C54" s="613"/>
      <c r="D54" s="572"/>
      <c r="E54" s="592"/>
      <c r="F54" s="592"/>
      <c r="G54" s="611"/>
      <c r="H54" s="592"/>
    </row>
    <row r="55" spans="1:8" ht="18" customHeight="1">
      <c r="A55" s="623"/>
      <c r="B55" s="450" t="s">
        <v>341</v>
      </c>
      <c r="C55" s="592" t="s">
        <v>985</v>
      </c>
      <c r="D55" s="572"/>
      <c r="E55" s="592"/>
      <c r="F55" s="592"/>
      <c r="G55" s="611"/>
      <c r="H55" s="592"/>
    </row>
    <row r="56" spans="1:8" ht="18" customHeight="1">
      <c r="A56" s="623"/>
      <c r="B56" s="450" t="s">
        <v>344</v>
      </c>
      <c r="C56" s="613"/>
      <c r="D56" s="572"/>
      <c r="E56" s="592"/>
      <c r="F56" s="592"/>
      <c r="G56" s="611"/>
      <c r="H56" s="592"/>
    </row>
    <row r="57" spans="1:8" ht="18" customHeight="1">
      <c r="A57" s="623"/>
      <c r="B57" s="450" t="s">
        <v>342</v>
      </c>
      <c r="C57" s="613"/>
      <c r="D57" s="572"/>
      <c r="E57" s="592"/>
      <c r="F57" s="592"/>
      <c r="G57" s="611"/>
      <c r="H57" s="592"/>
    </row>
    <row r="58" spans="1:8" ht="18" customHeight="1">
      <c r="A58" s="623"/>
      <c r="B58" s="450" t="s">
        <v>345</v>
      </c>
      <c r="C58" s="613"/>
      <c r="D58" s="572"/>
      <c r="E58" s="592"/>
      <c r="F58" s="592"/>
      <c r="G58" s="611"/>
      <c r="H58" s="592"/>
    </row>
    <row r="59" spans="1:8" ht="18" customHeight="1">
      <c r="A59" s="623"/>
      <c r="B59" s="450" t="s">
        <v>343</v>
      </c>
      <c r="C59" s="613"/>
      <c r="D59" s="572"/>
      <c r="E59" s="592"/>
      <c r="F59" s="592"/>
      <c r="G59" s="611"/>
      <c r="H59" s="592"/>
    </row>
    <row r="60" spans="1:8" ht="18" customHeight="1">
      <c r="A60" s="623"/>
      <c r="B60" s="450" t="s">
        <v>346</v>
      </c>
      <c r="C60" s="592" t="s">
        <v>984</v>
      </c>
      <c r="D60" s="572"/>
      <c r="E60" s="592"/>
      <c r="F60" s="592"/>
      <c r="G60" s="611"/>
      <c r="H60" s="592"/>
    </row>
    <row r="61" spans="1:8" ht="18" customHeight="1">
      <c r="A61" s="623"/>
      <c r="B61" s="450" t="s">
        <v>641</v>
      </c>
      <c r="C61" s="613"/>
      <c r="D61" s="572"/>
      <c r="E61" s="592"/>
      <c r="F61" s="592"/>
      <c r="G61" s="611"/>
      <c r="H61" s="592"/>
    </row>
    <row r="62" spans="1:8" ht="18" customHeight="1">
      <c r="A62" s="623"/>
      <c r="B62" s="450" t="s">
        <v>642</v>
      </c>
      <c r="C62" s="613"/>
      <c r="D62" s="572"/>
      <c r="E62" s="592"/>
      <c r="F62" s="592"/>
      <c r="G62" s="611"/>
      <c r="H62" s="592"/>
    </row>
    <row r="63" spans="1:8" ht="36" customHeight="1">
      <c r="A63" s="623"/>
      <c r="B63" s="450" t="s">
        <v>351</v>
      </c>
      <c r="C63" s="614" t="s">
        <v>987</v>
      </c>
      <c r="D63" s="572"/>
      <c r="E63" s="592"/>
      <c r="F63" s="592"/>
      <c r="G63" s="611"/>
      <c r="H63" s="592"/>
    </row>
    <row r="64" spans="1:8" ht="36" customHeight="1">
      <c r="A64" s="623"/>
      <c r="B64" s="450" t="s">
        <v>352</v>
      </c>
      <c r="C64" s="615"/>
      <c r="D64" s="572"/>
      <c r="E64" s="592"/>
      <c r="F64" s="592"/>
      <c r="G64" s="611"/>
      <c r="H64" s="592"/>
    </row>
    <row r="65" spans="1:8" ht="18" customHeight="1">
      <c r="A65" s="623" t="s">
        <v>775</v>
      </c>
      <c r="B65" s="450" t="s">
        <v>20</v>
      </c>
      <c r="C65" s="617" t="s">
        <v>995</v>
      </c>
      <c r="D65" s="572"/>
      <c r="E65" s="570" t="s">
        <v>994</v>
      </c>
      <c r="F65" s="568" t="s">
        <v>931</v>
      </c>
      <c r="G65" s="568">
        <v>2011</v>
      </c>
      <c r="H65" s="568"/>
    </row>
    <row r="66" spans="1:8" ht="18" customHeight="1">
      <c r="A66" s="639"/>
      <c r="B66" s="450" t="s">
        <v>21</v>
      </c>
      <c r="C66" s="618"/>
      <c r="D66" s="572"/>
      <c r="E66" s="572"/>
      <c r="F66" s="571"/>
      <c r="G66" s="571"/>
      <c r="H66" s="571"/>
    </row>
    <row r="67" spans="1:8" ht="18" customHeight="1">
      <c r="A67" s="639"/>
      <c r="B67" s="450" t="s">
        <v>167</v>
      </c>
      <c r="C67" s="618"/>
      <c r="D67" s="572"/>
      <c r="E67" s="572"/>
      <c r="F67" s="571"/>
      <c r="G67" s="571"/>
      <c r="H67" s="571"/>
    </row>
    <row r="68" spans="1:8" ht="18" customHeight="1">
      <c r="A68" s="639"/>
      <c r="B68" s="450" t="s">
        <v>170</v>
      </c>
      <c r="C68" s="618"/>
      <c r="D68" s="572"/>
      <c r="E68" s="572"/>
      <c r="F68" s="571"/>
      <c r="G68" s="571"/>
      <c r="H68" s="571"/>
    </row>
    <row r="69" spans="1:8" ht="18" customHeight="1">
      <c r="A69" s="639"/>
      <c r="B69" s="450" t="s">
        <v>168</v>
      </c>
      <c r="C69" s="618"/>
      <c r="D69" s="572"/>
      <c r="E69" s="572"/>
      <c r="F69" s="571"/>
      <c r="G69" s="571"/>
      <c r="H69" s="571"/>
    </row>
    <row r="70" spans="1:8" ht="18" customHeight="1">
      <c r="A70" s="639"/>
      <c r="B70" s="450" t="s">
        <v>171</v>
      </c>
      <c r="C70" s="618"/>
      <c r="D70" s="572"/>
      <c r="E70" s="572"/>
      <c r="F70" s="571"/>
      <c r="G70" s="571"/>
      <c r="H70" s="571"/>
    </row>
    <row r="71" spans="1:8" ht="18" customHeight="1">
      <c r="A71" s="639"/>
      <c r="B71" s="450" t="s">
        <v>169</v>
      </c>
      <c r="C71" s="618"/>
      <c r="D71" s="572"/>
      <c r="E71" s="572"/>
      <c r="F71" s="571"/>
      <c r="G71" s="571"/>
      <c r="H71" s="571"/>
    </row>
    <row r="72" spans="1:8" ht="18" customHeight="1">
      <c r="A72" s="639"/>
      <c r="B72" s="450" t="s">
        <v>172</v>
      </c>
      <c r="C72" s="619"/>
      <c r="D72" s="572"/>
      <c r="E72" s="572"/>
      <c r="F72" s="571"/>
      <c r="G72" s="571"/>
      <c r="H72" s="571"/>
    </row>
    <row r="73" spans="1:8" ht="18" customHeight="1">
      <c r="A73" s="639"/>
      <c r="B73" s="450" t="s">
        <v>22</v>
      </c>
      <c r="C73" s="617" t="s">
        <v>996</v>
      </c>
      <c r="D73" s="572"/>
      <c r="E73" s="572"/>
      <c r="F73" s="571"/>
      <c r="G73" s="571"/>
      <c r="H73" s="571"/>
    </row>
    <row r="74" spans="1:8" ht="18" customHeight="1">
      <c r="A74" s="639"/>
      <c r="B74" s="450" t="s">
        <v>492</v>
      </c>
      <c r="C74" s="618"/>
      <c r="D74" s="572"/>
      <c r="E74" s="572"/>
      <c r="F74" s="571"/>
      <c r="G74" s="571"/>
      <c r="H74" s="571"/>
    </row>
    <row r="75" spans="1:8" ht="18" customHeight="1">
      <c r="A75" s="639"/>
      <c r="B75" s="452" t="s">
        <v>359</v>
      </c>
      <c r="C75" s="618"/>
      <c r="D75" s="572"/>
      <c r="E75" s="572"/>
      <c r="F75" s="571"/>
      <c r="G75" s="571"/>
      <c r="H75" s="571"/>
    </row>
    <row r="76" spans="1:8" ht="18" customHeight="1">
      <c r="A76" s="639"/>
      <c r="B76" s="452" t="s">
        <v>360</v>
      </c>
      <c r="C76" s="618"/>
      <c r="D76" s="572"/>
      <c r="E76" s="572"/>
      <c r="F76" s="571"/>
      <c r="G76" s="571"/>
      <c r="H76" s="571"/>
    </row>
    <row r="77" spans="1:8" ht="18" customHeight="1">
      <c r="A77" s="639"/>
      <c r="B77" s="452" t="s">
        <v>358</v>
      </c>
      <c r="C77" s="618"/>
      <c r="D77" s="572"/>
      <c r="E77" s="572"/>
      <c r="F77" s="571"/>
      <c r="G77" s="571"/>
      <c r="H77" s="571"/>
    </row>
    <row r="78" spans="1:8" ht="18" customHeight="1">
      <c r="A78" s="639"/>
      <c r="B78" s="452" t="s">
        <v>361</v>
      </c>
      <c r="C78" s="618"/>
      <c r="D78" s="572"/>
      <c r="E78" s="573"/>
      <c r="F78" s="569"/>
      <c r="G78" s="569"/>
      <c r="H78" s="569"/>
    </row>
    <row r="79" spans="1:8" ht="42.95" customHeight="1">
      <c r="A79" s="623" t="s">
        <v>776</v>
      </c>
      <c r="B79" s="450" t="s">
        <v>174</v>
      </c>
      <c r="C79" s="617" t="s">
        <v>998</v>
      </c>
      <c r="D79" s="572"/>
      <c r="E79" s="568" t="s">
        <v>1106</v>
      </c>
      <c r="F79" s="568" t="s">
        <v>978</v>
      </c>
      <c r="G79" s="580">
        <v>42461</v>
      </c>
      <c r="H79" s="568" t="s">
        <v>1009</v>
      </c>
    </row>
    <row r="80" spans="1:8" ht="42.95" customHeight="1">
      <c r="A80" s="623"/>
      <c r="B80" s="450" t="s">
        <v>643</v>
      </c>
      <c r="C80" s="618"/>
      <c r="D80" s="572"/>
      <c r="E80" s="571"/>
      <c r="F80" s="571"/>
      <c r="G80" s="571"/>
      <c r="H80" s="571"/>
    </row>
    <row r="81" spans="1:8" ht="42.95" customHeight="1">
      <c r="A81" s="623"/>
      <c r="B81" s="450" t="s">
        <v>175</v>
      </c>
      <c r="C81" s="619"/>
      <c r="D81" s="572"/>
      <c r="E81" s="569"/>
      <c r="F81" s="569"/>
      <c r="G81" s="569"/>
      <c r="H81" s="569"/>
    </row>
    <row r="82" spans="1:8" ht="15.95" customHeight="1">
      <c r="A82" s="623" t="s">
        <v>777</v>
      </c>
      <c r="B82" s="450" t="s">
        <v>179</v>
      </c>
      <c r="C82" s="650" t="s">
        <v>997</v>
      </c>
      <c r="D82" s="572"/>
      <c r="E82" s="568" t="s">
        <v>916</v>
      </c>
      <c r="F82" s="568" t="s">
        <v>978</v>
      </c>
      <c r="G82" s="580">
        <v>42461</v>
      </c>
      <c r="H82" s="568" t="s">
        <v>1008</v>
      </c>
    </row>
    <row r="83" spans="1:8" ht="15.95" customHeight="1">
      <c r="A83" s="639"/>
      <c r="B83" s="450" t="s">
        <v>178</v>
      </c>
      <c r="C83" s="651"/>
      <c r="D83" s="573"/>
      <c r="E83" s="569"/>
      <c r="F83" s="569"/>
      <c r="G83" s="569"/>
      <c r="H83" s="569"/>
    </row>
    <row r="84" spans="1:8" s="16" customFormat="1" ht="18" customHeight="1">
      <c r="A84" s="627" t="s">
        <v>902</v>
      </c>
      <c r="B84" s="628"/>
      <c r="C84" s="628"/>
      <c r="D84" s="628"/>
      <c r="E84" s="628"/>
      <c r="F84" s="628"/>
      <c r="G84" s="628"/>
      <c r="H84" s="628"/>
    </row>
    <row r="85" spans="1:8" ht="60" customHeight="1">
      <c r="A85" s="623" t="s">
        <v>778</v>
      </c>
      <c r="B85" s="453" t="s">
        <v>363</v>
      </c>
      <c r="C85" s="650" t="s">
        <v>1001</v>
      </c>
      <c r="D85" s="602" t="s">
        <v>1014</v>
      </c>
      <c r="E85" s="568" t="s">
        <v>916</v>
      </c>
      <c r="F85" s="568" t="s">
        <v>978</v>
      </c>
      <c r="G85" s="580">
        <v>42461</v>
      </c>
      <c r="H85" s="568" t="s">
        <v>1002</v>
      </c>
    </row>
    <row r="86" spans="1:8" ht="60" customHeight="1">
      <c r="A86" s="623"/>
      <c r="B86" s="453" t="s">
        <v>362</v>
      </c>
      <c r="C86" s="651"/>
      <c r="D86" s="603"/>
      <c r="E86" s="569"/>
      <c r="F86" s="569"/>
      <c r="G86" s="569"/>
      <c r="H86" s="569"/>
    </row>
    <row r="87" spans="1:8" ht="45" customHeight="1">
      <c r="A87" s="623"/>
      <c r="B87" s="450" t="s">
        <v>419</v>
      </c>
      <c r="C87" s="504" t="s">
        <v>1004</v>
      </c>
      <c r="D87" s="603"/>
      <c r="E87" s="497" t="s">
        <v>994</v>
      </c>
      <c r="F87" s="492" t="s">
        <v>931</v>
      </c>
      <c r="G87" s="492">
        <v>2011</v>
      </c>
      <c r="H87" s="120"/>
    </row>
    <row r="88" spans="1:8" ht="18" customHeight="1">
      <c r="A88" s="623" t="s">
        <v>779</v>
      </c>
      <c r="B88" s="450" t="s">
        <v>422</v>
      </c>
      <c r="C88" s="568" t="s">
        <v>1005</v>
      </c>
      <c r="D88" s="603"/>
      <c r="E88" s="570" t="s">
        <v>994</v>
      </c>
      <c r="F88" s="568" t="s">
        <v>931</v>
      </c>
      <c r="G88" s="568">
        <v>2011</v>
      </c>
      <c r="H88" s="568"/>
    </row>
    <row r="89" spans="1:8" ht="18" customHeight="1">
      <c r="A89" s="623"/>
      <c r="B89" s="450" t="s">
        <v>421</v>
      </c>
      <c r="C89" s="571"/>
      <c r="D89" s="603"/>
      <c r="E89" s="572"/>
      <c r="F89" s="571"/>
      <c r="G89" s="571"/>
      <c r="H89" s="571"/>
    </row>
    <row r="90" spans="1:8" ht="18" customHeight="1">
      <c r="A90" s="623"/>
      <c r="B90" s="450" t="s">
        <v>420</v>
      </c>
      <c r="C90" s="569"/>
      <c r="D90" s="603"/>
      <c r="E90" s="573"/>
      <c r="F90" s="569"/>
      <c r="G90" s="569"/>
      <c r="H90" s="569"/>
    </row>
    <row r="91" spans="1:8" ht="36.950000000000003" customHeight="1">
      <c r="A91" s="623" t="s">
        <v>780</v>
      </c>
      <c r="B91" s="450" t="s">
        <v>12</v>
      </c>
      <c r="C91" s="620" t="s">
        <v>1006</v>
      </c>
      <c r="D91" s="603"/>
      <c r="E91" s="568" t="s">
        <v>916</v>
      </c>
      <c r="F91" s="568" t="s">
        <v>978</v>
      </c>
      <c r="G91" s="580">
        <v>42461</v>
      </c>
      <c r="H91" s="568" t="s">
        <v>1007</v>
      </c>
    </row>
    <row r="92" spans="1:8" ht="36.950000000000003" customHeight="1">
      <c r="A92" s="623"/>
      <c r="B92" s="450" t="s">
        <v>182</v>
      </c>
      <c r="C92" s="598"/>
      <c r="D92" s="603"/>
      <c r="E92" s="569"/>
      <c r="F92" s="569"/>
      <c r="G92" s="569"/>
      <c r="H92" s="569"/>
    </row>
    <row r="93" spans="1:8" ht="23.1" customHeight="1">
      <c r="A93" s="623" t="s">
        <v>781</v>
      </c>
      <c r="B93" s="450" t="s">
        <v>176</v>
      </c>
      <c r="C93" s="568" t="s">
        <v>1015</v>
      </c>
      <c r="D93" s="603"/>
      <c r="E93" s="653" t="s">
        <v>916</v>
      </c>
      <c r="F93" s="653" t="s">
        <v>978</v>
      </c>
      <c r="G93" s="601">
        <v>42461</v>
      </c>
      <c r="H93" s="592" t="s">
        <v>1013</v>
      </c>
    </row>
    <row r="94" spans="1:8" ht="23.1" customHeight="1">
      <c r="A94" s="623"/>
      <c r="B94" s="450" t="s">
        <v>177</v>
      </c>
      <c r="C94" s="571"/>
      <c r="D94" s="603"/>
      <c r="E94" s="588"/>
      <c r="F94" s="588"/>
      <c r="G94" s="566"/>
      <c r="H94" s="568"/>
    </row>
    <row r="95" spans="1:8" ht="18" customHeight="1">
      <c r="A95" s="623"/>
      <c r="B95" s="450" t="s">
        <v>368</v>
      </c>
      <c r="C95" s="592" t="s">
        <v>1019</v>
      </c>
      <c r="D95" s="603"/>
      <c r="E95" s="570" t="s">
        <v>1018</v>
      </c>
      <c r="F95" s="588" t="s">
        <v>1017</v>
      </c>
      <c r="G95" s="605">
        <v>2011</v>
      </c>
      <c r="H95" s="592" t="s">
        <v>1020</v>
      </c>
    </row>
    <row r="96" spans="1:8" ht="18" customHeight="1">
      <c r="A96" s="623"/>
      <c r="B96" s="450" t="s">
        <v>365</v>
      </c>
      <c r="C96" s="592"/>
      <c r="D96" s="603"/>
      <c r="E96" s="572"/>
      <c r="F96" s="590"/>
      <c r="G96" s="606"/>
      <c r="H96" s="592"/>
    </row>
    <row r="97" spans="1:8" ht="18" customHeight="1">
      <c r="A97" s="623"/>
      <c r="B97" s="450" t="s">
        <v>366</v>
      </c>
      <c r="C97" s="592"/>
      <c r="D97" s="603"/>
      <c r="E97" s="572"/>
      <c r="F97" s="590"/>
      <c r="G97" s="606"/>
      <c r="H97" s="592"/>
    </row>
    <row r="98" spans="1:8" ht="18" customHeight="1">
      <c r="A98" s="623"/>
      <c r="B98" s="450" t="s">
        <v>367</v>
      </c>
      <c r="C98" s="568" t="s">
        <v>1021</v>
      </c>
      <c r="D98" s="603"/>
      <c r="E98" s="572"/>
      <c r="F98" s="590"/>
      <c r="G98" s="606"/>
      <c r="H98" s="568"/>
    </row>
    <row r="99" spans="1:8" ht="18" customHeight="1">
      <c r="A99" s="623"/>
      <c r="B99" s="450" t="s">
        <v>364</v>
      </c>
      <c r="C99" s="569"/>
      <c r="D99" s="603"/>
      <c r="E99" s="573"/>
      <c r="F99" s="589"/>
      <c r="G99" s="607"/>
      <c r="H99" s="569"/>
    </row>
    <row r="100" spans="1:8" ht="18" customHeight="1">
      <c r="A100" s="623"/>
      <c r="B100" s="450" t="s">
        <v>644</v>
      </c>
      <c r="C100" s="620" t="s">
        <v>1016</v>
      </c>
      <c r="D100" s="603"/>
      <c r="E100" s="588" t="s">
        <v>916</v>
      </c>
      <c r="F100" s="588" t="s">
        <v>978</v>
      </c>
      <c r="G100" s="566">
        <v>42461</v>
      </c>
      <c r="H100" s="568" t="s">
        <v>1013</v>
      </c>
    </row>
    <row r="101" spans="1:8" ht="18" customHeight="1">
      <c r="A101" s="623"/>
      <c r="B101" s="450" t="s">
        <v>645</v>
      </c>
      <c r="C101" s="652"/>
      <c r="D101" s="603"/>
      <c r="E101" s="590"/>
      <c r="F101" s="590"/>
      <c r="G101" s="593"/>
      <c r="H101" s="571"/>
    </row>
    <row r="102" spans="1:8" ht="18" customHeight="1">
      <c r="A102" s="623"/>
      <c r="B102" s="450" t="s">
        <v>646</v>
      </c>
      <c r="C102" s="652"/>
      <c r="D102" s="603"/>
      <c r="E102" s="590"/>
      <c r="F102" s="590"/>
      <c r="G102" s="593"/>
      <c r="H102" s="571"/>
    </row>
    <row r="103" spans="1:8" ht="18" customHeight="1">
      <c r="A103" s="623"/>
      <c r="B103" s="450" t="s">
        <v>647</v>
      </c>
      <c r="C103" s="652"/>
      <c r="D103" s="603"/>
      <c r="E103" s="590"/>
      <c r="F103" s="590"/>
      <c r="G103" s="593"/>
      <c r="H103" s="571"/>
    </row>
    <row r="104" spans="1:8" ht="18" customHeight="1">
      <c r="A104" s="623"/>
      <c r="B104" s="450" t="s">
        <v>648</v>
      </c>
      <c r="C104" s="652"/>
      <c r="D104" s="603"/>
      <c r="E104" s="590"/>
      <c r="F104" s="590"/>
      <c r="G104" s="593"/>
      <c r="H104" s="571"/>
    </row>
    <row r="105" spans="1:8" ht="18" customHeight="1">
      <c r="A105" s="623"/>
      <c r="B105" s="450" t="s">
        <v>649</v>
      </c>
      <c r="C105" s="652"/>
      <c r="D105" s="603"/>
      <c r="E105" s="590"/>
      <c r="F105" s="590"/>
      <c r="G105" s="593"/>
      <c r="H105" s="571"/>
    </row>
    <row r="106" spans="1:8" ht="18" customHeight="1">
      <c r="A106" s="623"/>
      <c r="B106" s="450" t="s">
        <v>384</v>
      </c>
      <c r="C106" s="621"/>
      <c r="D106" s="603"/>
      <c r="E106" s="590"/>
      <c r="F106" s="590"/>
      <c r="G106" s="593"/>
      <c r="H106" s="571"/>
    </row>
    <row r="107" spans="1:8" ht="18" customHeight="1">
      <c r="A107" s="623"/>
      <c r="B107" s="450" t="s">
        <v>448</v>
      </c>
      <c r="C107" s="608" t="s">
        <v>1047</v>
      </c>
      <c r="D107" s="603"/>
      <c r="E107" s="590"/>
      <c r="F107" s="590"/>
      <c r="G107" s="593"/>
      <c r="H107" s="571"/>
    </row>
    <row r="108" spans="1:8" ht="18" customHeight="1">
      <c r="A108" s="623"/>
      <c r="B108" s="450" t="s">
        <v>449</v>
      </c>
      <c r="C108" s="609"/>
      <c r="D108" s="603"/>
      <c r="E108" s="590"/>
      <c r="F108" s="590"/>
      <c r="G108" s="593"/>
      <c r="H108" s="571"/>
    </row>
    <row r="109" spans="1:8" ht="18" customHeight="1">
      <c r="A109" s="623"/>
      <c r="B109" s="450" t="s">
        <v>465</v>
      </c>
      <c r="C109" s="610"/>
      <c r="D109" s="603"/>
      <c r="E109" s="589"/>
      <c r="F109" s="589"/>
      <c r="G109" s="567"/>
      <c r="H109" s="569"/>
    </row>
    <row r="110" spans="1:8" ht="18" customHeight="1">
      <c r="A110" s="623" t="s">
        <v>782</v>
      </c>
      <c r="B110" s="450" t="s">
        <v>353</v>
      </c>
      <c r="C110" s="568" t="s">
        <v>1022</v>
      </c>
      <c r="D110" s="603"/>
      <c r="E110" s="570" t="s">
        <v>994</v>
      </c>
      <c r="F110" s="568" t="s">
        <v>931</v>
      </c>
      <c r="G110" s="568">
        <v>2011</v>
      </c>
      <c r="H110" s="568" t="s">
        <v>1023</v>
      </c>
    </row>
    <row r="111" spans="1:8" ht="18" customHeight="1">
      <c r="A111" s="623"/>
      <c r="B111" s="450" t="s">
        <v>354</v>
      </c>
      <c r="C111" s="571"/>
      <c r="D111" s="603"/>
      <c r="E111" s="590"/>
      <c r="F111" s="571"/>
      <c r="G111" s="571"/>
      <c r="H111" s="571"/>
    </row>
    <row r="112" spans="1:8" ht="18" customHeight="1">
      <c r="A112" s="623"/>
      <c r="B112" s="450" t="s">
        <v>355</v>
      </c>
      <c r="C112" s="571"/>
      <c r="D112" s="603"/>
      <c r="E112" s="590"/>
      <c r="F112" s="571"/>
      <c r="G112" s="571"/>
      <c r="H112" s="571"/>
    </row>
    <row r="113" spans="1:8" ht="18" customHeight="1">
      <c r="A113" s="623"/>
      <c r="B113" s="450" t="s">
        <v>356</v>
      </c>
      <c r="C113" s="571"/>
      <c r="D113" s="603"/>
      <c r="E113" s="590"/>
      <c r="F113" s="571"/>
      <c r="G113" s="571"/>
      <c r="H113" s="571"/>
    </row>
    <row r="114" spans="1:8" ht="18" customHeight="1">
      <c r="A114" s="623"/>
      <c r="B114" s="450" t="s">
        <v>357</v>
      </c>
      <c r="C114" s="569"/>
      <c r="D114" s="603"/>
      <c r="E114" s="589"/>
      <c r="F114" s="569"/>
      <c r="G114" s="571"/>
      <c r="H114" s="569"/>
    </row>
    <row r="115" spans="1:8" ht="18" customHeight="1">
      <c r="A115" s="623" t="s">
        <v>10</v>
      </c>
      <c r="B115" s="450" t="s">
        <v>651</v>
      </c>
      <c r="C115" s="608" t="s">
        <v>1047</v>
      </c>
      <c r="D115" s="603"/>
      <c r="E115" s="570" t="s">
        <v>1115</v>
      </c>
      <c r="F115" s="568" t="s">
        <v>1105</v>
      </c>
      <c r="G115" s="568">
        <v>2011</v>
      </c>
      <c r="H115" s="568"/>
    </row>
    <row r="116" spans="1:8" ht="18" customHeight="1">
      <c r="A116" s="623"/>
      <c r="B116" s="450" t="s">
        <v>652</v>
      </c>
      <c r="C116" s="609"/>
      <c r="D116" s="603"/>
      <c r="E116" s="572"/>
      <c r="F116" s="571"/>
      <c r="G116" s="571"/>
      <c r="H116" s="571"/>
    </row>
    <row r="117" spans="1:8" ht="18" customHeight="1">
      <c r="A117" s="623"/>
      <c r="B117" s="450" t="s">
        <v>653</v>
      </c>
      <c r="C117" s="609"/>
      <c r="D117" s="603"/>
      <c r="E117" s="572"/>
      <c r="F117" s="571"/>
      <c r="G117" s="571"/>
      <c r="H117" s="571"/>
    </row>
    <row r="118" spans="1:8" ht="18" customHeight="1">
      <c r="A118" s="623"/>
      <c r="B118" s="450" t="s">
        <v>654</v>
      </c>
      <c r="C118" s="609"/>
      <c r="D118" s="603"/>
      <c r="E118" s="572"/>
      <c r="F118" s="571"/>
      <c r="G118" s="571"/>
      <c r="H118" s="571"/>
    </row>
    <row r="119" spans="1:8" ht="18" customHeight="1">
      <c r="A119" s="623"/>
      <c r="B119" s="450" t="s">
        <v>655</v>
      </c>
      <c r="C119" s="609"/>
      <c r="D119" s="603"/>
      <c r="E119" s="572"/>
      <c r="F119" s="571"/>
      <c r="G119" s="571"/>
      <c r="H119" s="571"/>
    </row>
    <row r="120" spans="1:8" ht="18" customHeight="1">
      <c r="A120" s="623"/>
      <c r="B120" s="450" t="s">
        <v>656</v>
      </c>
      <c r="C120" s="609"/>
      <c r="D120" s="603"/>
      <c r="E120" s="572"/>
      <c r="F120" s="571"/>
      <c r="G120" s="571"/>
      <c r="H120" s="571"/>
    </row>
    <row r="121" spans="1:8" ht="18" customHeight="1">
      <c r="A121" s="623"/>
      <c r="B121" s="450" t="s">
        <v>657</v>
      </c>
      <c r="C121" s="610"/>
      <c r="D121" s="603"/>
      <c r="E121" s="573"/>
      <c r="F121" s="569"/>
      <c r="G121" s="569"/>
      <c r="H121" s="569"/>
    </row>
    <row r="122" spans="1:8" ht="18" customHeight="1">
      <c r="A122" s="623" t="s">
        <v>783</v>
      </c>
      <c r="B122" s="450" t="s">
        <v>11</v>
      </c>
      <c r="C122" s="620" t="s">
        <v>1026</v>
      </c>
      <c r="D122" s="603"/>
      <c r="E122" s="653" t="s">
        <v>916</v>
      </c>
      <c r="F122" s="653" t="s">
        <v>978</v>
      </c>
      <c r="G122" s="601">
        <v>42461</v>
      </c>
      <c r="H122" s="592" t="s">
        <v>1013</v>
      </c>
    </row>
    <row r="123" spans="1:8" ht="18" customHeight="1">
      <c r="A123" s="623"/>
      <c r="B123" s="450" t="s">
        <v>180</v>
      </c>
      <c r="C123" s="621"/>
      <c r="D123" s="603"/>
      <c r="E123" s="588"/>
      <c r="F123" s="588"/>
      <c r="G123" s="566"/>
      <c r="H123" s="568"/>
    </row>
    <row r="124" spans="1:8" s="78" customFormat="1" ht="35.1" customHeight="1">
      <c r="A124" s="623" t="s">
        <v>784</v>
      </c>
      <c r="B124" s="450" t="s">
        <v>650</v>
      </c>
      <c r="C124" s="650" t="s">
        <v>1024</v>
      </c>
      <c r="D124" s="603"/>
      <c r="E124" s="654" t="s">
        <v>916</v>
      </c>
      <c r="F124" s="654" t="s">
        <v>978</v>
      </c>
      <c r="G124" s="656">
        <v>42461</v>
      </c>
      <c r="H124" s="614" t="s">
        <v>1025</v>
      </c>
    </row>
    <row r="125" spans="1:8" s="78" customFormat="1" ht="35.1" customHeight="1">
      <c r="A125" s="623"/>
      <c r="B125" s="450" t="s">
        <v>181</v>
      </c>
      <c r="C125" s="651"/>
      <c r="D125" s="604"/>
      <c r="E125" s="655"/>
      <c r="F125" s="655"/>
      <c r="G125" s="657"/>
      <c r="H125" s="617"/>
    </row>
    <row r="126" spans="1:8" s="16" customFormat="1" ht="18" customHeight="1">
      <c r="A126" s="629" t="s">
        <v>904</v>
      </c>
      <c r="B126" s="630"/>
      <c r="C126" s="630"/>
      <c r="D126" s="630"/>
      <c r="E126" s="630"/>
      <c r="F126" s="630"/>
      <c r="G126" s="630"/>
      <c r="H126" s="630"/>
    </row>
    <row r="127" spans="1:8" ht="48" customHeight="1">
      <c r="A127" s="623" t="s">
        <v>785</v>
      </c>
      <c r="B127" s="450" t="s">
        <v>369</v>
      </c>
      <c r="C127" s="617" t="s">
        <v>1029</v>
      </c>
      <c r="D127" s="594" t="s">
        <v>1027</v>
      </c>
      <c r="E127" s="568" t="s">
        <v>916</v>
      </c>
      <c r="F127" s="568" t="s">
        <v>978</v>
      </c>
      <c r="G127" s="580">
        <v>42461</v>
      </c>
      <c r="H127" s="568" t="s">
        <v>1028</v>
      </c>
    </row>
    <row r="128" spans="1:8" ht="48" customHeight="1">
      <c r="A128" s="639"/>
      <c r="B128" s="450" t="s">
        <v>370</v>
      </c>
      <c r="C128" s="658"/>
      <c r="D128" s="599"/>
      <c r="E128" s="569"/>
      <c r="F128" s="569"/>
      <c r="G128" s="569"/>
      <c r="H128" s="569"/>
    </row>
    <row r="129" spans="1:8" ht="18" customHeight="1">
      <c r="A129" s="623" t="s">
        <v>786</v>
      </c>
      <c r="B129" s="450" t="s">
        <v>308</v>
      </c>
      <c r="C129" s="568" t="s">
        <v>969</v>
      </c>
      <c r="D129" s="599"/>
      <c r="E129" s="570" t="s">
        <v>927</v>
      </c>
      <c r="F129" s="568" t="s">
        <v>928</v>
      </c>
      <c r="G129" s="568">
        <v>2014</v>
      </c>
      <c r="H129" s="568" t="s">
        <v>929</v>
      </c>
    </row>
    <row r="130" spans="1:8" ht="18" customHeight="1">
      <c r="A130" s="623"/>
      <c r="B130" s="450" t="s">
        <v>309</v>
      </c>
      <c r="C130" s="571"/>
      <c r="D130" s="599"/>
      <c r="E130" s="572"/>
      <c r="F130" s="571"/>
      <c r="G130" s="571"/>
      <c r="H130" s="571"/>
    </row>
    <row r="131" spans="1:8" ht="18" customHeight="1">
      <c r="A131" s="623"/>
      <c r="B131" s="450" t="s">
        <v>25</v>
      </c>
      <c r="C131" s="571"/>
      <c r="D131" s="599"/>
      <c r="E131" s="572"/>
      <c r="F131" s="571"/>
      <c r="G131" s="571"/>
      <c r="H131" s="571"/>
    </row>
    <row r="132" spans="1:8" ht="18" customHeight="1">
      <c r="A132" s="623"/>
      <c r="B132" s="450" t="s">
        <v>26</v>
      </c>
      <c r="C132" s="569"/>
      <c r="D132" s="599"/>
      <c r="E132" s="573"/>
      <c r="F132" s="569"/>
      <c r="G132" s="569"/>
      <c r="H132" s="569"/>
    </row>
    <row r="133" spans="1:8" ht="39" customHeight="1">
      <c r="A133" s="623" t="s">
        <v>787</v>
      </c>
      <c r="B133" s="450" t="s">
        <v>27</v>
      </c>
      <c r="C133" s="650" t="s">
        <v>1030</v>
      </c>
      <c r="D133" s="599"/>
      <c r="E133" s="568" t="s">
        <v>916</v>
      </c>
      <c r="F133" s="568" t="s">
        <v>978</v>
      </c>
      <c r="G133" s="580">
        <v>42461</v>
      </c>
      <c r="H133" s="568" t="s">
        <v>1031</v>
      </c>
    </row>
    <row r="134" spans="1:8" ht="39" customHeight="1">
      <c r="A134" s="623"/>
      <c r="B134" s="450" t="s">
        <v>183</v>
      </c>
      <c r="C134" s="651"/>
      <c r="D134" s="599"/>
      <c r="E134" s="569"/>
      <c r="F134" s="569"/>
      <c r="G134" s="569"/>
      <c r="H134" s="569"/>
    </row>
    <row r="135" spans="1:8" ht="18" customHeight="1">
      <c r="A135" s="623" t="s">
        <v>788</v>
      </c>
      <c r="B135" s="450" t="s">
        <v>28</v>
      </c>
      <c r="C135" s="512" t="s">
        <v>1033</v>
      </c>
      <c r="D135" s="599"/>
      <c r="E135" s="591" t="s">
        <v>927</v>
      </c>
      <c r="F135" s="592" t="s">
        <v>928</v>
      </c>
      <c r="G135" s="592">
        <v>2014</v>
      </c>
      <c r="H135" s="592" t="s">
        <v>929</v>
      </c>
    </row>
    <row r="136" spans="1:8" ht="18" customHeight="1">
      <c r="A136" s="623"/>
      <c r="B136" s="450" t="s">
        <v>29</v>
      </c>
      <c r="C136" s="659" t="s">
        <v>1032</v>
      </c>
      <c r="D136" s="599"/>
      <c r="E136" s="591"/>
      <c r="F136" s="592"/>
      <c r="G136" s="592"/>
      <c r="H136" s="592"/>
    </row>
    <row r="137" spans="1:8" ht="18" customHeight="1">
      <c r="A137" s="623"/>
      <c r="B137" s="450" t="s">
        <v>658</v>
      </c>
      <c r="C137" s="658"/>
      <c r="D137" s="599"/>
      <c r="E137" s="591"/>
      <c r="F137" s="592"/>
      <c r="G137" s="592"/>
      <c r="H137" s="592"/>
    </row>
    <row r="138" spans="1:8" ht="27" customHeight="1">
      <c r="A138" s="623" t="s">
        <v>789</v>
      </c>
      <c r="B138" s="450" t="s">
        <v>371</v>
      </c>
      <c r="C138" s="650" t="s">
        <v>1034</v>
      </c>
      <c r="D138" s="599"/>
      <c r="E138" s="570" t="s">
        <v>924</v>
      </c>
      <c r="F138" s="568" t="s">
        <v>925</v>
      </c>
      <c r="G138" s="568" t="s">
        <v>1035</v>
      </c>
      <c r="H138" s="568"/>
    </row>
    <row r="139" spans="1:8" ht="27" customHeight="1">
      <c r="A139" s="623"/>
      <c r="B139" s="450" t="s">
        <v>372</v>
      </c>
      <c r="C139" s="662"/>
      <c r="D139" s="599"/>
      <c r="E139" s="573"/>
      <c r="F139" s="569"/>
      <c r="G139" s="569"/>
      <c r="H139" s="569"/>
    </row>
    <row r="140" spans="1:8" ht="45.95" customHeight="1">
      <c r="A140" s="457" t="s">
        <v>24</v>
      </c>
      <c r="B140" s="450" t="s">
        <v>378</v>
      </c>
      <c r="C140" s="505" t="s">
        <v>1036</v>
      </c>
      <c r="D140" s="599"/>
      <c r="E140" s="494" t="s">
        <v>924</v>
      </c>
      <c r="F140" s="120" t="s">
        <v>925</v>
      </c>
      <c r="G140" s="120">
        <v>2015</v>
      </c>
      <c r="H140" s="120"/>
    </row>
    <row r="141" spans="1:8" ht="45" customHeight="1">
      <c r="A141" s="623" t="s">
        <v>790</v>
      </c>
      <c r="B141" s="450" t="s">
        <v>373</v>
      </c>
      <c r="C141" s="505" t="s">
        <v>1038</v>
      </c>
      <c r="D141" s="599"/>
      <c r="E141" s="495" t="s">
        <v>924</v>
      </c>
      <c r="F141" s="120" t="s">
        <v>1037</v>
      </c>
      <c r="G141" s="120" t="s">
        <v>1035</v>
      </c>
      <c r="H141" s="120"/>
    </row>
    <row r="142" spans="1:8" ht="45.95" customHeight="1">
      <c r="A142" s="623"/>
      <c r="B142" s="450" t="s">
        <v>185</v>
      </c>
      <c r="C142" s="660" t="s">
        <v>1039</v>
      </c>
      <c r="D142" s="599"/>
      <c r="E142" s="568" t="s">
        <v>916</v>
      </c>
      <c r="F142" s="568" t="s">
        <v>978</v>
      </c>
      <c r="G142" s="580">
        <v>42461</v>
      </c>
      <c r="H142" s="568" t="s">
        <v>1040</v>
      </c>
    </row>
    <row r="143" spans="1:8" ht="45.95" customHeight="1">
      <c r="A143" s="623"/>
      <c r="B143" s="450" t="s">
        <v>186</v>
      </c>
      <c r="C143" s="661"/>
      <c r="D143" s="599"/>
      <c r="E143" s="569"/>
      <c r="F143" s="569"/>
      <c r="G143" s="569"/>
      <c r="H143" s="569"/>
    </row>
    <row r="144" spans="1:8" ht="36" customHeight="1">
      <c r="A144" s="623"/>
      <c r="B144" s="450" t="s">
        <v>184</v>
      </c>
      <c r="C144" s="505" t="s">
        <v>1038</v>
      </c>
      <c r="D144" s="599"/>
      <c r="E144" s="495" t="s">
        <v>924</v>
      </c>
      <c r="F144" s="120" t="s">
        <v>1037</v>
      </c>
      <c r="G144" s="120" t="s">
        <v>1035</v>
      </c>
      <c r="H144" s="120"/>
    </row>
    <row r="145" spans="1:8" ht="50.1" customHeight="1">
      <c r="A145" s="623" t="s">
        <v>791</v>
      </c>
      <c r="B145" s="450" t="s">
        <v>471</v>
      </c>
      <c r="C145" s="650" t="s">
        <v>1041</v>
      </c>
      <c r="D145" s="599"/>
      <c r="E145" s="568" t="s">
        <v>916</v>
      </c>
      <c r="F145" s="568" t="s">
        <v>978</v>
      </c>
      <c r="G145" s="580">
        <v>42461</v>
      </c>
      <c r="H145" s="568" t="s">
        <v>1042</v>
      </c>
    </row>
    <row r="146" spans="1:8" ht="50.1" customHeight="1">
      <c r="A146" s="623"/>
      <c r="B146" s="450" t="s">
        <v>472</v>
      </c>
      <c r="C146" s="651"/>
      <c r="D146" s="599"/>
      <c r="E146" s="569"/>
      <c r="F146" s="569"/>
      <c r="G146" s="569"/>
      <c r="H146" s="569"/>
    </row>
    <row r="147" spans="1:8" ht="36" customHeight="1">
      <c r="A147" s="623" t="s">
        <v>792</v>
      </c>
      <c r="B147" s="450" t="s">
        <v>672</v>
      </c>
      <c r="C147" s="617" t="s">
        <v>1043</v>
      </c>
      <c r="D147" s="599"/>
      <c r="E147" s="568" t="s">
        <v>916</v>
      </c>
      <c r="F147" s="568" t="s">
        <v>978</v>
      </c>
      <c r="G147" s="580">
        <v>42461</v>
      </c>
      <c r="H147" s="568" t="s">
        <v>1044</v>
      </c>
    </row>
    <row r="148" spans="1:8" ht="36" customHeight="1">
      <c r="A148" s="623"/>
      <c r="B148" s="450" t="s">
        <v>673</v>
      </c>
      <c r="C148" s="658"/>
      <c r="D148" s="599"/>
      <c r="E148" s="569"/>
      <c r="F148" s="569"/>
      <c r="G148" s="569"/>
      <c r="H148" s="569"/>
    </row>
    <row r="149" spans="1:8" ht="47.1" customHeight="1">
      <c r="A149" s="623" t="s">
        <v>793</v>
      </c>
      <c r="B149" s="450" t="s">
        <v>659</v>
      </c>
      <c r="C149" s="650" t="s">
        <v>1045</v>
      </c>
      <c r="D149" s="599"/>
      <c r="E149" s="568" t="s">
        <v>916</v>
      </c>
      <c r="F149" s="568" t="s">
        <v>978</v>
      </c>
      <c r="G149" s="580">
        <v>42461</v>
      </c>
      <c r="H149" s="568" t="s">
        <v>1046</v>
      </c>
    </row>
    <row r="150" spans="1:8" ht="47.1" customHeight="1">
      <c r="A150" s="623"/>
      <c r="B150" s="450" t="s">
        <v>187</v>
      </c>
      <c r="C150" s="651"/>
      <c r="D150" s="599"/>
      <c r="E150" s="569"/>
      <c r="F150" s="569"/>
      <c r="G150" s="569"/>
      <c r="H150" s="569"/>
    </row>
    <row r="151" spans="1:8" ht="18" customHeight="1">
      <c r="A151" s="623" t="s">
        <v>794</v>
      </c>
      <c r="B151" s="450" t="s">
        <v>660</v>
      </c>
      <c r="C151" s="595" t="s">
        <v>1047</v>
      </c>
      <c r="D151" s="599"/>
      <c r="E151" s="570" t="s">
        <v>1088</v>
      </c>
      <c r="F151" s="568" t="s">
        <v>931</v>
      </c>
      <c r="G151" s="568">
        <v>2015</v>
      </c>
      <c r="H151" s="568" t="s">
        <v>1087</v>
      </c>
    </row>
    <row r="152" spans="1:8" ht="18" customHeight="1">
      <c r="A152" s="623"/>
      <c r="B152" s="450" t="s">
        <v>661</v>
      </c>
      <c r="C152" s="622"/>
      <c r="D152" s="599"/>
      <c r="E152" s="571"/>
      <c r="F152" s="571"/>
      <c r="G152" s="571"/>
      <c r="H152" s="571"/>
    </row>
    <row r="153" spans="1:8" ht="18" customHeight="1">
      <c r="A153" s="623"/>
      <c r="B153" s="450" t="s">
        <v>662</v>
      </c>
      <c r="C153" s="622"/>
      <c r="D153" s="599"/>
      <c r="E153" s="571"/>
      <c r="F153" s="571"/>
      <c r="G153" s="571"/>
      <c r="H153" s="571"/>
    </row>
    <row r="154" spans="1:8" ht="18" customHeight="1">
      <c r="A154" s="623"/>
      <c r="B154" s="450" t="s">
        <v>663</v>
      </c>
      <c r="C154" s="622"/>
      <c r="D154" s="599"/>
      <c r="E154" s="571"/>
      <c r="F154" s="571"/>
      <c r="G154" s="571"/>
      <c r="H154" s="571"/>
    </row>
    <row r="155" spans="1:8" ht="18" customHeight="1">
      <c r="A155" s="623"/>
      <c r="B155" s="450" t="s">
        <v>664</v>
      </c>
      <c r="C155" s="622"/>
      <c r="D155" s="599"/>
      <c r="E155" s="571"/>
      <c r="F155" s="571"/>
      <c r="G155" s="571"/>
      <c r="H155" s="571"/>
    </row>
    <row r="156" spans="1:8" ht="18" customHeight="1">
      <c r="A156" s="623"/>
      <c r="B156" s="450" t="s">
        <v>665</v>
      </c>
      <c r="C156" s="622"/>
      <c r="D156" s="599"/>
      <c r="E156" s="571"/>
      <c r="F156" s="571"/>
      <c r="G156" s="571"/>
      <c r="H156" s="571"/>
    </row>
    <row r="157" spans="1:8" ht="18" customHeight="1">
      <c r="A157" s="639"/>
      <c r="B157" s="450" t="s">
        <v>666</v>
      </c>
      <c r="C157" s="622"/>
      <c r="D157" s="599"/>
      <c r="E157" s="571"/>
      <c r="F157" s="571"/>
      <c r="G157" s="571"/>
      <c r="H157" s="571"/>
    </row>
    <row r="158" spans="1:8" ht="18" customHeight="1">
      <c r="A158" s="639"/>
      <c r="B158" s="450" t="s">
        <v>667</v>
      </c>
      <c r="C158" s="622"/>
      <c r="D158" s="599"/>
      <c r="E158" s="571"/>
      <c r="F158" s="571"/>
      <c r="G158" s="571"/>
      <c r="H158" s="571"/>
    </row>
    <row r="159" spans="1:8" ht="18" customHeight="1">
      <c r="A159" s="639"/>
      <c r="B159" s="450" t="s">
        <v>668</v>
      </c>
      <c r="C159" s="622"/>
      <c r="D159" s="599"/>
      <c r="E159" s="571"/>
      <c r="F159" s="571"/>
      <c r="G159" s="571"/>
      <c r="H159" s="571"/>
    </row>
    <row r="160" spans="1:8" ht="18" customHeight="1">
      <c r="A160" s="639"/>
      <c r="B160" s="450" t="s">
        <v>669</v>
      </c>
      <c r="C160" s="622"/>
      <c r="D160" s="599"/>
      <c r="E160" s="571"/>
      <c r="F160" s="571"/>
      <c r="G160" s="571"/>
      <c r="H160" s="571"/>
    </row>
    <row r="161" spans="1:8" ht="18" customHeight="1">
      <c r="A161" s="639"/>
      <c r="B161" s="450" t="s">
        <v>670</v>
      </c>
      <c r="C161" s="622"/>
      <c r="D161" s="599"/>
      <c r="E161" s="571"/>
      <c r="F161" s="571"/>
      <c r="G161" s="571"/>
      <c r="H161" s="571"/>
    </row>
    <row r="162" spans="1:8" ht="18" customHeight="1">
      <c r="A162" s="639"/>
      <c r="B162" s="450" t="s">
        <v>671</v>
      </c>
      <c r="C162" s="596"/>
      <c r="D162" s="599"/>
      <c r="E162" s="569"/>
      <c r="F162" s="569"/>
      <c r="G162" s="569"/>
      <c r="H162" s="569"/>
    </row>
    <row r="163" spans="1:8" ht="18" customHeight="1">
      <c r="A163" s="623" t="s">
        <v>795</v>
      </c>
      <c r="B163" s="450" t="s">
        <v>220</v>
      </c>
      <c r="C163" s="513" t="s">
        <v>1047</v>
      </c>
      <c r="D163" s="599"/>
      <c r="E163" s="568" t="s">
        <v>1089</v>
      </c>
      <c r="F163" s="568" t="s">
        <v>931</v>
      </c>
      <c r="G163" s="568">
        <v>2012</v>
      </c>
      <c r="H163" s="568" t="s">
        <v>1090</v>
      </c>
    </row>
    <row r="164" spans="1:8" ht="18" customHeight="1">
      <c r="A164" s="623"/>
      <c r="B164" s="450" t="s">
        <v>217</v>
      </c>
      <c r="C164" s="513" t="s">
        <v>1047</v>
      </c>
      <c r="D164" s="599"/>
      <c r="E164" s="571"/>
      <c r="F164" s="571"/>
      <c r="G164" s="571"/>
      <c r="H164" s="571"/>
    </row>
    <row r="165" spans="1:8" ht="18" customHeight="1">
      <c r="A165" s="623"/>
      <c r="B165" s="450" t="s">
        <v>221</v>
      </c>
      <c r="C165" s="513" t="s">
        <v>1047</v>
      </c>
      <c r="D165" s="599"/>
      <c r="E165" s="571"/>
      <c r="F165" s="571"/>
      <c r="G165" s="571"/>
      <c r="H165" s="571"/>
    </row>
    <row r="166" spans="1:8" ht="18" customHeight="1">
      <c r="A166" s="623"/>
      <c r="B166" s="450" t="s">
        <v>218</v>
      </c>
      <c r="C166" s="513" t="s">
        <v>1047</v>
      </c>
      <c r="D166" s="599"/>
      <c r="E166" s="571"/>
      <c r="F166" s="571"/>
      <c r="G166" s="571"/>
      <c r="H166" s="571"/>
    </row>
    <row r="167" spans="1:8" ht="18" customHeight="1">
      <c r="A167" s="623"/>
      <c r="B167" s="450" t="s">
        <v>219</v>
      </c>
      <c r="C167" s="513" t="s">
        <v>1047</v>
      </c>
      <c r="D167" s="599"/>
      <c r="E167" s="569"/>
      <c r="F167" s="571"/>
      <c r="G167" s="569"/>
      <c r="H167" s="569"/>
    </row>
    <row r="168" spans="1:8" ht="18" customHeight="1">
      <c r="A168" s="623" t="s">
        <v>796</v>
      </c>
      <c r="B168" s="450" t="s">
        <v>500</v>
      </c>
      <c r="C168" s="513" t="s">
        <v>1047</v>
      </c>
      <c r="D168" s="599"/>
      <c r="E168" s="568" t="s">
        <v>1091</v>
      </c>
      <c r="F168" s="571" t="s">
        <v>1092</v>
      </c>
      <c r="G168" s="568" t="s">
        <v>1035</v>
      </c>
      <c r="H168" s="568" t="s">
        <v>1093</v>
      </c>
    </row>
    <row r="169" spans="1:8" ht="18" customHeight="1">
      <c r="A169" s="639"/>
      <c r="B169" s="454" t="s">
        <v>578</v>
      </c>
      <c r="C169" s="513" t="s">
        <v>1047</v>
      </c>
      <c r="D169" s="599"/>
      <c r="E169" s="571"/>
      <c r="F169" s="571"/>
      <c r="G169" s="571"/>
      <c r="H169" s="571"/>
    </row>
    <row r="170" spans="1:8" ht="18" customHeight="1">
      <c r="A170" s="639"/>
      <c r="B170" s="454" t="s">
        <v>579</v>
      </c>
      <c r="C170" s="513" t="s">
        <v>1047</v>
      </c>
      <c r="D170" s="599"/>
      <c r="E170" s="571"/>
      <c r="F170" s="571"/>
      <c r="G170" s="571"/>
      <c r="H170" s="571"/>
    </row>
    <row r="171" spans="1:8" ht="18" customHeight="1">
      <c r="A171" s="639"/>
      <c r="B171" s="454" t="s">
        <v>580</v>
      </c>
      <c r="C171" s="513" t="s">
        <v>1047</v>
      </c>
      <c r="D171" s="599"/>
      <c r="E171" s="571"/>
      <c r="F171" s="571"/>
      <c r="G171" s="571"/>
      <c r="H171" s="571"/>
    </row>
    <row r="172" spans="1:8" ht="18" customHeight="1">
      <c r="A172" s="639"/>
      <c r="B172" s="454" t="s">
        <v>581</v>
      </c>
      <c r="C172" s="513" t="s">
        <v>1047</v>
      </c>
      <c r="D172" s="599"/>
      <c r="E172" s="571"/>
      <c r="F172" s="571"/>
      <c r="G172" s="571"/>
      <c r="H172" s="571"/>
    </row>
    <row r="173" spans="1:8" ht="18" customHeight="1">
      <c r="A173" s="639"/>
      <c r="B173" s="454" t="s">
        <v>505</v>
      </c>
      <c r="C173" s="513" t="s">
        <v>1047</v>
      </c>
      <c r="D173" s="599"/>
      <c r="E173" s="569"/>
      <c r="F173" s="571"/>
      <c r="G173" s="569"/>
      <c r="H173" s="569"/>
    </row>
    <row r="174" spans="1:8" ht="18" customHeight="1">
      <c r="A174" s="623" t="s">
        <v>797</v>
      </c>
      <c r="B174" s="450" t="s">
        <v>374</v>
      </c>
      <c r="C174" s="513" t="s">
        <v>1047</v>
      </c>
      <c r="D174" s="599"/>
      <c r="E174" s="570" t="s">
        <v>924</v>
      </c>
      <c r="F174" s="568" t="s">
        <v>1037</v>
      </c>
      <c r="G174" s="568" t="s">
        <v>1035</v>
      </c>
      <c r="H174" s="568"/>
    </row>
    <row r="175" spans="1:8" ht="18" customHeight="1">
      <c r="A175" s="623"/>
      <c r="B175" s="450" t="s">
        <v>375</v>
      </c>
      <c r="C175" s="513" t="s">
        <v>1047</v>
      </c>
      <c r="D175" s="599"/>
      <c r="E175" s="572"/>
      <c r="F175" s="571"/>
      <c r="G175" s="571"/>
      <c r="H175" s="571"/>
    </row>
    <row r="176" spans="1:8" ht="18" customHeight="1">
      <c r="A176" s="639"/>
      <c r="B176" s="450" t="s">
        <v>376</v>
      </c>
      <c r="C176" s="513" t="s">
        <v>1047</v>
      </c>
      <c r="D176" s="599"/>
      <c r="E176" s="572"/>
      <c r="F176" s="571"/>
      <c r="G176" s="571"/>
      <c r="H176" s="571"/>
    </row>
    <row r="177" spans="1:8" ht="18" customHeight="1">
      <c r="A177" s="623" t="s">
        <v>798</v>
      </c>
      <c r="B177" s="450" t="s">
        <v>674</v>
      </c>
      <c r="C177" s="513" t="s">
        <v>1047</v>
      </c>
      <c r="D177" s="599"/>
      <c r="E177" s="572"/>
      <c r="F177" s="571"/>
      <c r="G177" s="571"/>
      <c r="H177" s="571"/>
    </row>
    <row r="178" spans="1:8" ht="18" customHeight="1">
      <c r="A178" s="639"/>
      <c r="B178" s="450" t="s">
        <v>424</v>
      </c>
      <c r="C178" s="513" t="s">
        <v>1047</v>
      </c>
      <c r="D178" s="599"/>
      <c r="E178" s="572"/>
      <c r="F178" s="571"/>
      <c r="G178" s="571"/>
      <c r="H178" s="571"/>
    </row>
    <row r="179" spans="1:8" ht="18" customHeight="1">
      <c r="A179" s="623" t="s">
        <v>799</v>
      </c>
      <c r="B179" s="458" t="s">
        <v>425</v>
      </c>
      <c r="C179" s="513" t="s">
        <v>1047</v>
      </c>
      <c r="D179" s="599"/>
      <c r="E179" s="573"/>
      <c r="F179" s="569"/>
      <c r="G179" s="569"/>
      <c r="H179" s="569"/>
    </row>
    <row r="180" spans="1:8" ht="18" customHeight="1">
      <c r="A180" s="623"/>
      <c r="B180" s="450" t="s">
        <v>466</v>
      </c>
      <c r="C180" s="513" t="s">
        <v>1047</v>
      </c>
      <c r="D180" s="599"/>
      <c r="E180" s="570" t="s">
        <v>1094</v>
      </c>
      <c r="F180" s="568" t="s">
        <v>1095</v>
      </c>
      <c r="G180" s="647">
        <v>2014</v>
      </c>
      <c r="H180" s="568"/>
    </row>
    <row r="181" spans="1:8" ht="18" customHeight="1">
      <c r="A181" s="623"/>
      <c r="B181" s="450" t="s">
        <v>467</v>
      </c>
      <c r="C181" s="513" t="s">
        <v>1047</v>
      </c>
      <c r="D181" s="599"/>
      <c r="E181" s="571"/>
      <c r="F181" s="571"/>
      <c r="G181" s="586"/>
      <c r="H181" s="571"/>
    </row>
    <row r="182" spans="1:8" ht="18" customHeight="1">
      <c r="A182" s="623"/>
      <c r="B182" s="450" t="s">
        <v>468</v>
      </c>
      <c r="C182" s="513" t="s">
        <v>1047</v>
      </c>
      <c r="D182" s="599"/>
      <c r="E182" s="571"/>
      <c r="F182" s="571"/>
      <c r="G182" s="586"/>
      <c r="H182" s="571"/>
    </row>
    <row r="183" spans="1:8" ht="18" customHeight="1">
      <c r="A183" s="623"/>
      <c r="B183" s="450" t="s">
        <v>469</v>
      </c>
      <c r="C183" s="513" t="s">
        <v>1047</v>
      </c>
      <c r="D183" s="600"/>
      <c r="E183" s="569"/>
      <c r="F183" s="569"/>
      <c r="G183" s="587"/>
      <c r="H183" s="569"/>
    </row>
    <row r="184" spans="1:8" s="16" customFormat="1" ht="18" customHeight="1">
      <c r="A184" s="629" t="s">
        <v>905</v>
      </c>
      <c r="B184" s="630"/>
      <c r="C184" s="630"/>
      <c r="D184" s="630"/>
      <c r="E184" s="630"/>
      <c r="F184" s="630"/>
      <c r="G184" s="630"/>
      <c r="H184" s="630"/>
    </row>
    <row r="185" spans="1:8" ht="42.95" customHeight="1">
      <c r="A185" s="457" t="s">
        <v>800</v>
      </c>
      <c r="B185" s="450" t="s">
        <v>30</v>
      </c>
      <c r="C185" s="513" t="s">
        <v>1047</v>
      </c>
      <c r="D185" s="594" t="s">
        <v>1096</v>
      </c>
      <c r="E185" s="497" t="s">
        <v>924</v>
      </c>
      <c r="F185" s="496" t="s">
        <v>1037</v>
      </c>
      <c r="G185" s="496" t="s">
        <v>1035</v>
      </c>
      <c r="H185" s="501"/>
    </row>
    <row r="186" spans="1:8" ht="18" customHeight="1">
      <c r="A186" s="623" t="s">
        <v>801</v>
      </c>
      <c r="B186" s="450" t="s">
        <v>676</v>
      </c>
      <c r="C186" s="513" t="s">
        <v>1047</v>
      </c>
      <c r="D186" s="572"/>
      <c r="E186" s="570" t="s">
        <v>1088</v>
      </c>
      <c r="F186" s="568" t="s">
        <v>931</v>
      </c>
      <c r="G186" s="568">
        <v>2015</v>
      </c>
      <c r="H186" s="568" t="s">
        <v>1087</v>
      </c>
    </row>
    <row r="187" spans="1:8" ht="18" customHeight="1">
      <c r="A187" s="623"/>
      <c r="B187" s="450" t="s">
        <v>677</v>
      </c>
      <c r="C187" s="513" t="s">
        <v>1047</v>
      </c>
      <c r="D187" s="572"/>
      <c r="E187" s="572"/>
      <c r="F187" s="571"/>
      <c r="G187" s="571"/>
      <c r="H187" s="571"/>
    </row>
    <row r="188" spans="1:8" ht="18" customHeight="1">
      <c r="A188" s="623"/>
      <c r="B188" s="450" t="s">
        <v>678</v>
      </c>
      <c r="C188" s="513" t="s">
        <v>1047</v>
      </c>
      <c r="D188" s="572"/>
      <c r="E188" s="572"/>
      <c r="F188" s="571"/>
      <c r="G188" s="571"/>
      <c r="H188" s="571"/>
    </row>
    <row r="189" spans="1:8" ht="18" customHeight="1">
      <c r="A189" s="623"/>
      <c r="B189" s="450" t="s">
        <v>679</v>
      </c>
      <c r="C189" s="513" t="s">
        <v>1047</v>
      </c>
      <c r="D189" s="572"/>
      <c r="E189" s="572"/>
      <c r="F189" s="571"/>
      <c r="G189" s="571"/>
      <c r="H189" s="571"/>
    </row>
    <row r="190" spans="1:8" ht="18" customHeight="1">
      <c r="A190" s="623" t="s">
        <v>802</v>
      </c>
      <c r="B190" s="450" t="s">
        <v>290</v>
      </c>
      <c r="C190" s="513" t="s">
        <v>1047</v>
      </c>
      <c r="D190" s="572"/>
      <c r="E190" s="570" t="s">
        <v>924</v>
      </c>
      <c r="F190" s="568" t="s">
        <v>1037</v>
      </c>
      <c r="G190" s="568" t="s">
        <v>1035</v>
      </c>
      <c r="H190" s="521"/>
    </row>
    <row r="191" spans="1:8" ht="18" customHeight="1">
      <c r="A191" s="623"/>
      <c r="B191" s="450" t="s">
        <v>291</v>
      </c>
      <c r="C191" s="513" t="s">
        <v>1047</v>
      </c>
      <c r="D191" s="572"/>
      <c r="E191" s="572"/>
      <c r="F191" s="571"/>
      <c r="G191" s="571"/>
      <c r="H191" s="521"/>
    </row>
    <row r="192" spans="1:8" ht="18" customHeight="1">
      <c r="A192" s="623"/>
      <c r="B192" s="450" t="s">
        <v>289</v>
      </c>
      <c r="C192" s="513" t="s">
        <v>1047</v>
      </c>
      <c r="D192" s="572"/>
      <c r="E192" s="572"/>
      <c r="F192" s="571"/>
      <c r="G192" s="571"/>
      <c r="H192" s="521"/>
    </row>
    <row r="193" spans="1:8" ht="18" customHeight="1">
      <c r="A193" s="623"/>
      <c r="B193" s="450" t="s">
        <v>293</v>
      </c>
      <c r="C193" s="513" t="s">
        <v>1047</v>
      </c>
      <c r="D193" s="572"/>
      <c r="E193" s="572"/>
      <c r="F193" s="571"/>
      <c r="G193" s="571"/>
      <c r="H193" s="521"/>
    </row>
    <row r="194" spans="1:8" ht="18" customHeight="1">
      <c r="A194" s="623"/>
      <c r="B194" s="450" t="s">
        <v>294</v>
      </c>
      <c r="C194" s="513" t="s">
        <v>1047</v>
      </c>
      <c r="D194" s="572"/>
      <c r="E194" s="572"/>
      <c r="F194" s="571"/>
      <c r="G194" s="571"/>
      <c r="H194" s="521"/>
    </row>
    <row r="195" spans="1:8" ht="18" customHeight="1">
      <c r="A195" s="623"/>
      <c r="B195" s="450" t="s">
        <v>292</v>
      </c>
      <c r="C195" s="513" t="s">
        <v>1047</v>
      </c>
      <c r="D195" s="572"/>
      <c r="E195" s="572"/>
      <c r="F195" s="571"/>
      <c r="G195" s="571"/>
      <c r="H195" s="521"/>
    </row>
    <row r="196" spans="1:8" ht="18" customHeight="1">
      <c r="A196" s="457" t="s">
        <v>803</v>
      </c>
      <c r="B196" s="459" t="s">
        <v>501</v>
      </c>
      <c r="C196" s="513" t="s">
        <v>1047</v>
      </c>
      <c r="D196" s="572"/>
      <c r="E196" s="572"/>
      <c r="F196" s="571"/>
      <c r="G196" s="571"/>
      <c r="H196" s="521"/>
    </row>
    <row r="197" spans="1:8" ht="42" customHeight="1">
      <c r="A197" s="457" t="s">
        <v>804</v>
      </c>
      <c r="B197" s="450" t="s">
        <v>680</v>
      </c>
      <c r="C197" s="513" t="s">
        <v>1047</v>
      </c>
      <c r="D197" s="572"/>
      <c r="E197" s="503" t="s">
        <v>930</v>
      </c>
      <c r="F197" s="501" t="s">
        <v>931</v>
      </c>
      <c r="G197" s="501" t="s">
        <v>921</v>
      </c>
      <c r="H197" s="501" t="s">
        <v>932</v>
      </c>
    </row>
    <row r="198" spans="1:8" ht="18" customHeight="1">
      <c r="A198" s="623" t="s">
        <v>805</v>
      </c>
      <c r="B198" s="450" t="s">
        <v>681</v>
      </c>
      <c r="C198" s="513" t="s">
        <v>1047</v>
      </c>
      <c r="D198" s="572"/>
      <c r="E198" s="570" t="s">
        <v>924</v>
      </c>
      <c r="F198" s="568" t="s">
        <v>1037</v>
      </c>
      <c r="G198" s="568" t="s">
        <v>1035</v>
      </c>
      <c r="H198" s="568"/>
    </row>
    <row r="199" spans="1:8" ht="18" customHeight="1">
      <c r="A199" s="623"/>
      <c r="B199" s="450" t="s">
        <v>682</v>
      </c>
      <c r="C199" s="513" t="s">
        <v>1047</v>
      </c>
      <c r="D199" s="572"/>
      <c r="E199" s="572"/>
      <c r="F199" s="571"/>
      <c r="G199" s="571"/>
      <c r="H199" s="571"/>
    </row>
    <row r="200" spans="1:8" ht="18" customHeight="1">
      <c r="A200" s="623"/>
      <c r="B200" s="450" t="s">
        <v>683</v>
      </c>
      <c r="C200" s="513" t="s">
        <v>1047</v>
      </c>
      <c r="D200" s="572"/>
      <c r="E200" s="572"/>
      <c r="F200" s="571"/>
      <c r="G200" s="571"/>
      <c r="H200" s="569"/>
    </row>
    <row r="201" spans="1:8" ht="54" customHeight="1">
      <c r="A201" s="457" t="s">
        <v>806</v>
      </c>
      <c r="B201" s="450" t="s">
        <v>426</v>
      </c>
      <c r="C201" s="513" t="s">
        <v>1047</v>
      </c>
      <c r="D201" s="572"/>
      <c r="E201" s="520" t="s">
        <v>1097</v>
      </c>
      <c r="F201" s="521" t="s">
        <v>1098</v>
      </c>
      <c r="G201" s="521" t="s">
        <v>1099</v>
      </c>
      <c r="H201" s="120" t="s">
        <v>1100</v>
      </c>
    </row>
    <row r="202" spans="1:8" ht="36" customHeight="1">
      <c r="A202" s="457" t="s">
        <v>807</v>
      </c>
      <c r="B202" s="450" t="s">
        <v>427</v>
      </c>
      <c r="C202" s="513" t="s">
        <v>1047</v>
      </c>
      <c r="D202" s="572"/>
      <c r="E202" s="518" t="s">
        <v>924</v>
      </c>
      <c r="F202" s="519" t="s">
        <v>1037</v>
      </c>
      <c r="G202" s="519" t="s">
        <v>1035</v>
      </c>
      <c r="H202" s="501"/>
    </row>
    <row r="203" spans="1:8" ht="36" customHeight="1">
      <c r="A203" s="457" t="s">
        <v>808</v>
      </c>
      <c r="B203" s="459" t="s">
        <v>506</v>
      </c>
      <c r="C203" s="513" t="s">
        <v>1047</v>
      </c>
      <c r="D203" s="572"/>
      <c r="E203" s="520" t="s">
        <v>1101</v>
      </c>
      <c r="F203" s="521" t="s">
        <v>1102</v>
      </c>
      <c r="G203" s="521">
        <v>2011</v>
      </c>
      <c r="H203" s="501" t="s">
        <v>1103</v>
      </c>
    </row>
    <row r="204" spans="1:8" ht="18" customHeight="1">
      <c r="A204" s="623" t="s">
        <v>809</v>
      </c>
      <c r="B204" s="450" t="s">
        <v>684</v>
      </c>
      <c r="C204" s="513" t="s">
        <v>1047</v>
      </c>
      <c r="D204" s="572"/>
      <c r="E204" s="568" t="s">
        <v>916</v>
      </c>
      <c r="F204" s="568" t="s">
        <v>978</v>
      </c>
      <c r="G204" s="580">
        <v>42461</v>
      </c>
      <c r="H204" s="568"/>
    </row>
    <row r="205" spans="1:8" ht="18" customHeight="1">
      <c r="A205" s="623"/>
      <c r="B205" s="450" t="s">
        <v>190</v>
      </c>
      <c r="C205" s="513" t="s">
        <v>1047</v>
      </c>
      <c r="D205" s="572"/>
      <c r="E205" s="571"/>
      <c r="F205" s="571"/>
      <c r="G205" s="581"/>
      <c r="H205" s="571"/>
    </row>
    <row r="206" spans="1:8" ht="18" customHeight="1">
      <c r="A206" s="623"/>
      <c r="B206" s="450" t="s">
        <v>685</v>
      </c>
      <c r="C206" s="513" t="s">
        <v>1047</v>
      </c>
      <c r="D206" s="572"/>
      <c r="E206" s="571"/>
      <c r="F206" s="571"/>
      <c r="G206" s="581"/>
      <c r="H206" s="571"/>
    </row>
    <row r="207" spans="1:8" ht="18" customHeight="1">
      <c r="A207" s="623"/>
      <c r="B207" s="450" t="s">
        <v>191</v>
      </c>
      <c r="C207" s="513" t="s">
        <v>1047</v>
      </c>
      <c r="D207" s="572"/>
      <c r="E207" s="571"/>
      <c r="F207" s="571"/>
      <c r="G207" s="581"/>
      <c r="H207" s="571"/>
    </row>
    <row r="208" spans="1:8" ht="18" customHeight="1">
      <c r="A208" s="623" t="s">
        <v>810</v>
      </c>
      <c r="B208" s="450" t="s">
        <v>686</v>
      </c>
      <c r="C208" s="513" t="s">
        <v>1047</v>
      </c>
      <c r="D208" s="572"/>
      <c r="E208" s="571"/>
      <c r="F208" s="571"/>
      <c r="G208" s="581"/>
      <c r="H208" s="571"/>
    </row>
    <row r="209" spans="1:8" ht="18" customHeight="1">
      <c r="A209" s="623"/>
      <c r="B209" s="450" t="s">
        <v>189</v>
      </c>
      <c r="C209" s="513" t="s">
        <v>1047</v>
      </c>
      <c r="D209" s="572"/>
      <c r="E209" s="569"/>
      <c r="F209" s="569"/>
      <c r="G209" s="582"/>
      <c r="H209" s="569"/>
    </row>
    <row r="210" spans="1:8" ht="18" customHeight="1">
      <c r="A210" s="623" t="s">
        <v>811</v>
      </c>
      <c r="B210" s="450" t="s">
        <v>753</v>
      </c>
      <c r="C210" s="513" t="s">
        <v>1047</v>
      </c>
      <c r="D210" s="572"/>
      <c r="E210" s="570" t="s">
        <v>994</v>
      </c>
      <c r="F210" s="568" t="s">
        <v>931</v>
      </c>
      <c r="G210" s="568">
        <v>2011</v>
      </c>
      <c r="H210" s="592" t="s">
        <v>1104</v>
      </c>
    </row>
    <row r="211" spans="1:8" ht="18" customHeight="1">
      <c r="A211" s="623"/>
      <c r="B211" s="450" t="s">
        <v>754</v>
      </c>
      <c r="C211" s="513" t="s">
        <v>1047</v>
      </c>
      <c r="D211" s="572"/>
      <c r="E211" s="572"/>
      <c r="F211" s="571"/>
      <c r="G211" s="571"/>
      <c r="H211" s="592"/>
    </row>
    <row r="212" spans="1:8" ht="18" customHeight="1">
      <c r="A212" s="623" t="s">
        <v>812</v>
      </c>
      <c r="B212" s="450" t="s">
        <v>675</v>
      </c>
      <c r="C212" s="513" t="s">
        <v>1047</v>
      </c>
      <c r="D212" s="572"/>
      <c r="E212" s="568" t="s">
        <v>916</v>
      </c>
      <c r="F212" s="568" t="s">
        <v>978</v>
      </c>
      <c r="G212" s="580">
        <v>42461</v>
      </c>
      <c r="H212" s="592"/>
    </row>
    <row r="213" spans="1:8" ht="18" customHeight="1">
      <c r="A213" s="623"/>
      <c r="B213" s="450" t="s">
        <v>188</v>
      </c>
      <c r="C213" s="513" t="s">
        <v>1047</v>
      </c>
      <c r="D213" s="572"/>
      <c r="E213" s="571"/>
      <c r="F213" s="571"/>
      <c r="G213" s="581"/>
      <c r="H213" s="592"/>
    </row>
    <row r="214" spans="1:8" ht="18" customHeight="1">
      <c r="A214" s="623" t="s">
        <v>813</v>
      </c>
      <c r="B214" s="450" t="s">
        <v>304</v>
      </c>
      <c r="C214" s="513" t="s">
        <v>1047</v>
      </c>
      <c r="D214" s="572"/>
      <c r="E214" s="570" t="s">
        <v>924</v>
      </c>
      <c r="F214" s="568" t="s">
        <v>1037</v>
      </c>
      <c r="G214" s="568" t="s">
        <v>1035</v>
      </c>
      <c r="H214" s="592"/>
    </row>
    <row r="215" spans="1:8" ht="18" customHeight="1">
      <c r="A215" s="623"/>
      <c r="B215" s="450" t="s">
        <v>305</v>
      </c>
      <c r="C215" s="513" t="s">
        <v>1047</v>
      </c>
      <c r="D215" s="572"/>
      <c r="E215" s="572"/>
      <c r="F215" s="571"/>
      <c r="G215" s="571"/>
      <c r="H215" s="592"/>
    </row>
    <row r="216" spans="1:8" ht="18" customHeight="1">
      <c r="A216" s="623"/>
      <c r="B216" s="450" t="s">
        <v>306</v>
      </c>
      <c r="C216" s="513" t="s">
        <v>1047</v>
      </c>
      <c r="D216" s="572"/>
      <c r="E216" s="572"/>
      <c r="F216" s="571"/>
      <c r="G216" s="571"/>
      <c r="H216" s="592"/>
    </row>
    <row r="217" spans="1:8" ht="18" customHeight="1">
      <c r="A217" s="623"/>
      <c r="B217" s="450" t="s">
        <v>307</v>
      </c>
      <c r="C217" s="513" t="s">
        <v>1047</v>
      </c>
      <c r="D217" s="573"/>
      <c r="E217" s="573"/>
      <c r="F217" s="569"/>
      <c r="G217" s="569"/>
      <c r="H217" s="592"/>
    </row>
    <row r="218" spans="1:8" s="16" customFormat="1" ht="18" customHeight="1">
      <c r="A218" s="629" t="s">
        <v>907</v>
      </c>
      <c r="B218" s="630"/>
      <c r="C218" s="630"/>
      <c r="D218" s="630"/>
      <c r="E218" s="630"/>
      <c r="F218" s="630"/>
      <c r="G218" s="630"/>
      <c r="H218" s="630"/>
    </row>
    <row r="219" spans="1:8" ht="18" customHeight="1">
      <c r="A219" s="623" t="s">
        <v>814</v>
      </c>
      <c r="B219" s="450" t="s">
        <v>165</v>
      </c>
      <c r="C219" s="513" t="s">
        <v>1047</v>
      </c>
      <c r="D219" s="570" t="s">
        <v>1085</v>
      </c>
      <c r="E219" s="568" t="s">
        <v>916</v>
      </c>
      <c r="F219" s="568" t="s">
        <v>978</v>
      </c>
      <c r="G219" s="580">
        <v>42461</v>
      </c>
      <c r="H219" s="568" t="s">
        <v>1012</v>
      </c>
    </row>
    <row r="220" spans="1:8" ht="18" customHeight="1">
      <c r="A220" s="639"/>
      <c r="B220" s="450" t="s">
        <v>54</v>
      </c>
      <c r="C220" s="513" t="s">
        <v>1047</v>
      </c>
      <c r="D220" s="572"/>
      <c r="E220" s="571"/>
      <c r="F220" s="571"/>
      <c r="G220" s="581"/>
      <c r="H220" s="571"/>
    </row>
    <row r="221" spans="1:8" ht="18" customHeight="1">
      <c r="A221" s="639"/>
      <c r="B221" s="450" t="s">
        <v>166</v>
      </c>
      <c r="C221" s="513" t="s">
        <v>1047</v>
      </c>
      <c r="D221" s="572"/>
      <c r="E221" s="571"/>
      <c r="F221" s="571"/>
      <c r="G221" s="581"/>
      <c r="H221" s="571"/>
    </row>
    <row r="222" spans="1:8" ht="18" customHeight="1">
      <c r="A222" s="639"/>
      <c r="B222" s="450" t="s">
        <v>55</v>
      </c>
      <c r="C222" s="513" t="s">
        <v>1047</v>
      </c>
      <c r="D222" s="572"/>
      <c r="E222" s="571"/>
      <c r="F222" s="571"/>
      <c r="G222" s="581"/>
      <c r="H222" s="571"/>
    </row>
    <row r="223" spans="1:8" ht="18" customHeight="1">
      <c r="A223" s="639"/>
      <c r="B223" s="450" t="s">
        <v>56</v>
      </c>
      <c r="C223" s="513" t="s">
        <v>1047</v>
      </c>
      <c r="D223" s="572"/>
      <c r="E223" s="571"/>
      <c r="F223" s="571"/>
      <c r="G223" s="581"/>
      <c r="H223" s="571"/>
    </row>
    <row r="224" spans="1:8" ht="18" customHeight="1">
      <c r="A224" s="639"/>
      <c r="B224" s="450" t="s">
        <v>159</v>
      </c>
      <c r="C224" s="513" t="s">
        <v>1047</v>
      </c>
      <c r="D224" s="572"/>
      <c r="E224" s="571"/>
      <c r="F224" s="571"/>
      <c r="G224" s="581"/>
      <c r="H224" s="571"/>
    </row>
    <row r="225" spans="1:8" ht="18" customHeight="1">
      <c r="A225" s="639"/>
      <c r="B225" s="450" t="s">
        <v>51</v>
      </c>
      <c r="C225" s="513" t="s">
        <v>1047</v>
      </c>
      <c r="D225" s="572"/>
      <c r="E225" s="571"/>
      <c r="F225" s="571"/>
      <c r="G225" s="581"/>
      <c r="H225" s="571"/>
    </row>
    <row r="226" spans="1:8" ht="18" customHeight="1">
      <c r="A226" s="639"/>
      <c r="B226" s="450" t="s">
        <v>160</v>
      </c>
      <c r="C226" s="513" t="s">
        <v>1047</v>
      </c>
      <c r="D226" s="572"/>
      <c r="E226" s="571"/>
      <c r="F226" s="571"/>
      <c r="G226" s="581"/>
      <c r="H226" s="571"/>
    </row>
    <row r="227" spans="1:8" ht="18" customHeight="1">
      <c r="A227" s="639"/>
      <c r="B227" s="450" t="s">
        <v>52</v>
      </c>
      <c r="C227" s="513" t="s">
        <v>1047</v>
      </c>
      <c r="D227" s="572"/>
      <c r="E227" s="571"/>
      <c r="F227" s="571"/>
      <c r="G227" s="581"/>
      <c r="H227" s="571"/>
    </row>
    <row r="228" spans="1:8" ht="18" customHeight="1">
      <c r="A228" s="639"/>
      <c r="B228" s="450" t="s">
        <v>53</v>
      </c>
      <c r="C228" s="513" t="s">
        <v>1047</v>
      </c>
      <c r="D228" s="572"/>
      <c r="E228" s="571"/>
      <c r="F228" s="571"/>
      <c r="G228" s="581"/>
      <c r="H228" s="571"/>
    </row>
    <row r="229" spans="1:8" ht="18" customHeight="1">
      <c r="A229" s="457" t="s">
        <v>815</v>
      </c>
      <c r="B229" s="450" t="s">
        <v>31</v>
      </c>
      <c r="C229" s="513" t="s">
        <v>1047</v>
      </c>
      <c r="D229" s="572"/>
      <c r="E229" s="569"/>
      <c r="F229" s="569"/>
      <c r="G229" s="582"/>
      <c r="H229" s="569"/>
    </row>
    <row r="230" spans="1:8" s="16" customFormat="1" ht="18" customHeight="1">
      <c r="A230" s="577" t="s">
        <v>816</v>
      </c>
      <c r="B230" s="131" t="s">
        <v>1202</v>
      </c>
      <c r="C230" s="513" t="s">
        <v>1047</v>
      </c>
      <c r="D230" s="572"/>
      <c r="E230" s="570" t="s">
        <v>994</v>
      </c>
      <c r="F230" s="568" t="s">
        <v>931</v>
      </c>
      <c r="G230" s="568">
        <v>2011</v>
      </c>
      <c r="H230" s="568" t="s">
        <v>1205</v>
      </c>
    </row>
    <row r="231" spans="1:8" s="16" customFormat="1" ht="18" customHeight="1">
      <c r="A231" s="578"/>
      <c r="B231" s="131" t="s">
        <v>1203</v>
      </c>
      <c r="C231" s="513" t="s">
        <v>1047</v>
      </c>
      <c r="D231" s="572"/>
      <c r="E231" s="572"/>
      <c r="F231" s="571"/>
      <c r="G231" s="571"/>
      <c r="H231" s="571"/>
    </row>
    <row r="232" spans="1:8" ht="18" customHeight="1">
      <c r="A232" s="579"/>
      <c r="B232" s="134" t="s">
        <v>1204</v>
      </c>
      <c r="C232" s="513" t="s">
        <v>1047</v>
      </c>
      <c r="D232" s="572"/>
      <c r="E232" s="572"/>
      <c r="F232" s="571"/>
      <c r="G232" s="571"/>
      <c r="H232" s="571"/>
    </row>
    <row r="233" spans="1:8" ht="18" customHeight="1">
      <c r="A233" s="623" t="s">
        <v>817</v>
      </c>
      <c r="B233" s="450" t="s">
        <v>687</v>
      </c>
      <c r="C233" s="513" t="s">
        <v>1047</v>
      </c>
      <c r="D233" s="572"/>
      <c r="E233" s="572"/>
      <c r="F233" s="571"/>
      <c r="G233" s="571"/>
      <c r="H233" s="571"/>
    </row>
    <row r="234" spans="1:8" ht="18" customHeight="1">
      <c r="A234" s="639"/>
      <c r="B234" s="450" t="s">
        <v>688</v>
      </c>
      <c r="C234" s="513" t="s">
        <v>1047</v>
      </c>
      <c r="D234" s="572"/>
      <c r="E234" s="572"/>
      <c r="F234" s="571"/>
      <c r="G234" s="571"/>
      <c r="H234" s="571"/>
    </row>
    <row r="235" spans="1:8" ht="18" customHeight="1">
      <c r="A235" s="639"/>
      <c r="B235" s="450" t="s">
        <v>689</v>
      </c>
      <c r="C235" s="513" t="s">
        <v>1047</v>
      </c>
      <c r="D235" s="572"/>
      <c r="E235" s="572"/>
      <c r="F235" s="571"/>
      <c r="G235" s="571"/>
      <c r="H235" s="571"/>
    </row>
    <row r="236" spans="1:8" ht="18" customHeight="1">
      <c r="A236" s="639"/>
      <c r="B236" s="450" t="s">
        <v>690</v>
      </c>
      <c r="C236" s="513" t="s">
        <v>1047</v>
      </c>
      <c r="D236" s="572"/>
      <c r="E236" s="572"/>
      <c r="F236" s="571"/>
      <c r="G236" s="571"/>
      <c r="H236" s="571"/>
    </row>
    <row r="237" spans="1:8" ht="18" customHeight="1">
      <c r="A237" s="639"/>
      <c r="B237" s="450" t="s">
        <v>691</v>
      </c>
      <c r="C237" s="513" t="s">
        <v>1047</v>
      </c>
      <c r="D237" s="572"/>
      <c r="E237" s="572"/>
      <c r="F237" s="571"/>
      <c r="G237" s="571"/>
      <c r="H237" s="571"/>
    </row>
    <row r="238" spans="1:8" ht="18" customHeight="1">
      <c r="A238" s="639"/>
      <c r="B238" s="450" t="s">
        <v>692</v>
      </c>
      <c r="C238" s="513" t="s">
        <v>1047</v>
      </c>
      <c r="D238" s="572"/>
      <c r="E238" s="572"/>
      <c r="F238" s="571"/>
      <c r="G238" s="571"/>
      <c r="H238" s="571"/>
    </row>
    <row r="239" spans="1:8" ht="18" customHeight="1">
      <c r="A239" s="639"/>
      <c r="B239" s="450" t="s">
        <v>693</v>
      </c>
      <c r="C239" s="513" t="s">
        <v>1047</v>
      </c>
      <c r="D239" s="572"/>
      <c r="E239" s="572"/>
      <c r="F239" s="571"/>
      <c r="G239" s="571"/>
      <c r="H239" s="571"/>
    </row>
    <row r="240" spans="1:8" ht="18" customHeight="1">
      <c r="A240" s="639"/>
      <c r="B240" s="450" t="s">
        <v>694</v>
      </c>
      <c r="C240" s="513" t="s">
        <v>1047</v>
      </c>
      <c r="D240" s="572"/>
      <c r="E240" s="572"/>
      <c r="F240" s="571"/>
      <c r="G240" s="571"/>
      <c r="H240" s="571"/>
    </row>
    <row r="241" spans="1:8" ht="18" customHeight="1">
      <c r="A241" s="639"/>
      <c r="B241" s="450" t="s">
        <v>695</v>
      </c>
      <c r="C241" s="513" t="s">
        <v>1047</v>
      </c>
      <c r="D241" s="572"/>
      <c r="E241" s="572"/>
      <c r="F241" s="571"/>
      <c r="G241" s="571"/>
      <c r="H241" s="571"/>
    </row>
    <row r="242" spans="1:8" ht="18" customHeight="1">
      <c r="A242" s="639"/>
      <c r="B242" s="450" t="s">
        <v>696</v>
      </c>
      <c r="C242" s="513" t="s">
        <v>1047</v>
      </c>
      <c r="D242" s="572"/>
      <c r="E242" s="572"/>
      <c r="F242" s="571"/>
      <c r="G242" s="571"/>
      <c r="H242" s="571"/>
    </row>
    <row r="243" spans="1:8" ht="18" customHeight="1">
      <c r="A243" s="639"/>
      <c r="B243" s="450" t="s">
        <v>697</v>
      </c>
      <c r="C243" s="513" t="s">
        <v>1047</v>
      </c>
      <c r="D243" s="572"/>
      <c r="E243" s="572"/>
      <c r="F243" s="571"/>
      <c r="G243" s="571"/>
      <c r="H243" s="571"/>
    </row>
    <row r="244" spans="1:8" ht="18" customHeight="1">
      <c r="A244" s="639"/>
      <c r="B244" s="450" t="s">
        <v>698</v>
      </c>
      <c r="C244" s="513" t="s">
        <v>1047</v>
      </c>
      <c r="D244" s="572"/>
      <c r="E244" s="572"/>
      <c r="F244" s="571"/>
      <c r="G244" s="571"/>
      <c r="H244" s="571"/>
    </row>
    <row r="245" spans="1:8" ht="18" customHeight="1">
      <c r="A245" s="639"/>
      <c r="B245" s="450" t="s">
        <v>699</v>
      </c>
      <c r="C245" s="513" t="s">
        <v>1047</v>
      </c>
      <c r="D245" s="572"/>
      <c r="E245" s="572"/>
      <c r="F245" s="571"/>
      <c r="G245" s="571"/>
      <c r="H245" s="571"/>
    </row>
    <row r="246" spans="1:8" ht="18" customHeight="1">
      <c r="A246" s="639"/>
      <c r="B246" s="450" t="s">
        <v>700</v>
      </c>
      <c r="C246" s="513" t="s">
        <v>1047</v>
      </c>
      <c r="D246" s="572"/>
      <c r="E246" s="572"/>
      <c r="F246" s="571"/>
      <c r="G246" s="571"/>
      <c r="H246" s="571"/>
    </row>
    <row r="247" spans="1:8" ht="18" customHeight="1">
      <c r="A247" s="639"/>
      <c r="B247" s="450" t="s">
        <v>701</v>
      </c>
      <c r="C247" s="513" t="s">
        <v>1047</v>
      </c>
      <c r="D247" s="572"/>
      <c r="E247" s="572"/>
      <c r="F247" s="571"/>
      <c r="G247" s="571"/>
      <c r="H247" s="571"/>
    </row>
    <row r="248" spans="1:8" ht="18" customHeight="1">
      <c r="A248" s="639"/>
      <c r="B248" s="450" t="s">
        <v>702</v>
      </c>
      <c r="C248" s="513" t="s">
        <v>1047</v>
      </c>
      <c r="D248" s="572"/>
      <c r="E248" s="572"/>
      <c r="F248" s="571"/>
      <c r="G248" s="571"/>
      <c r="H248" s="571"/>
    </row>
    <row r="249" spans="1:8" ht="18" customHeight="1">
      <c r="A249" s="639"/>
      <c r="B249" s="450" t="s">
        <v>703</v>
      </c>
      <c r="C249" s="513" t="s">
        <v>1047</v>
      </c>
      <c r="D249" s="572"/>
      <c r="E249" s="572"/>
      <c r="F249" s="571"/>
      <c r="G249" s="571"/>
      <c r="H249" s="571"/>
    </row>
    <row r="250" spans="1:8" ht="18" customHeight="1">
      <c r="A250" s="639"/>
      <c r="B250" s="450" t="s">
        <v>704</v>
      </c>
      <c r="C250" s="513" t="s">
        <v>1047</v>
      </c>
      <c r="D250" s="572"/>
      <c r="E250" s="572"/>
      <c r="F250" s="571"/>
      <c r="G250" s="571"/>
      <c r="H250" s="571"/>
    </row>
    <row r="251" spans="1:8" ht="18" customHeight="1">
      <c r="A251" s="639"/>
      <c r="B251" s="450" t="s">
        <v>705</v>
      </c>
      <c r="C251" s="513" t="s">
        <v>1047</v>
      </c>
      <c r="D251" s="572"/>
      <c r="E251" s="572"/>
      <c r="F251" s="571"/>
      <c r="G251" s="571"/>
      <c r="H251" s="571"/>
    </row>
    <row r="252" spans="1:8" ht="18" customHeight="1">
      <c r="A252" s="639"/>
      <c r="B252" s="450" t="s">
        <v>706</v>
      </c>
      <c r="C252" s="513" t="s">
        <v>1047</v>
      </c>
      <c r="D252" s="572"/>
      <c r="E252" s="572"/>
      <c r="F252" s="571"/>
      <c r="G252" s="571"/>
      <c r="H252" s="571"/>
    </row>
    <row r="253" spans="1:8" ht="18" customHeight="1">
      <c r="A253" s="639"/>
      <c r="B253" s="450" t="s">
        <v>707</v>
      </c>
      <c r="C253" s="513" t="s">
        <v>1047</v>
      </c>
      <c r="D253" s="572"/>
      <c r="E253" s="572"/>
      <c r="F253" s="571"/>
      <c r="G253" s="571"/>
      <c r="H253" s="571"/>
    </row>
    <row r="254" spans="1:8" ht="18" customHeight="1">
      <c r="A254" s="639"/>
      <c r="B254" s="450" t="s">
        <v>708</v>
      </c>
      <c r="C254" s="513" t="s">
        <v>1047</v>
      </c>
      <c r="D254" s="572"/>
      <c r="E254" s="572"/>
      <c r="F254" s="571"/>
      <c r="G254" s="571"/>
      <c r="H254" s="571"/>
    </row>
    <row r="255" spans="1:8" ht="18" customHeight="1">
      <c r="A255" s="639"/>
      <c r="B255" s="450" t="s">
        <v>709</v>
      </c>
      <c r="C255" s="513" t="s">
        <v>1047</v>
      </c>
      <c r="D255" s="572"/>
      <c r="E255" s="572"/>
      <c r="F255" s="571"/>
      <c r="G255" s="571"/>
      <c r="H255" s="571"/>
    </row>
    <row r="256" spans="1:8" ht="18" customHeight="1">
      <c r="A256" s="639"/>
      <c r="B256" s="450" t="s">
        <v>710</v>
      </c>
      <c r="C256" s="513" t="s">
        <v>1047</v>
      </c>
      <c r="D256" s="572"/>
      <c r="E256" s="572"/>
      <c r="F256" s="571"/>
      <c r="G256" s="571"/>
      <c r="H256" s="571"/>
    </row>
    <row r="257" spans="1:8" ht="18" customHeight="1">
      <c r="A257" s="639"/>
      <c r="B257" s="450" t="s">
        <v>711</v>
      </c>
      <c r="C257" s="513" t="s">
        <v>1047</v>
      </c>
      <c r="D257" s="572"/>
      <c r="E257" s="573"/>
      <c r="F257" s="569"/>
      <c r="G257" s="569"/>
      <c r="H257" s="569"/>
    </row>
    <row r="258" spans="1:8" ht="36" customHeight="1">
      <c r="A258" s="639"/>
      <c r="B258" s="450" t="s">
        <v>32</v>
      </c>
      <c r="C258" s="513" t="s">
        <v>1047</v>
      </c>
      <c r="D258" s="572"/>
      <c r="E258" s="503" t="s">
        <v>1115</v>
      </c>
      <c r="F258" s="120" t="s">
        <v>1105</v>
      </c>
      <c r="G258" s="120">
        <v>2011</v>
      </c>
      <c r="H258" s="120" t="s">
        <v>1116</v>
      </c>
    </row>
    <row r="259" spans="1:8" ht="18" customHeight="1">
      <c r="A259" s="639"/>
      <c r="B259" s="450" t="s">
        <v>448</v>
      </c>
      <c r="C259" s="513" t="s">
        <v>1047</v>
      </c>
      <c r="D259" s="572"/>
      <c r="E259" s="568" t="s">
        <v>916</v>
      </c>
      <c r="F259" s="568" t="s">
        <v>978</v>
      </c>
      <c r="G259" s="580">
        <v>42461</v>
      </c>
      <c r="H259" s="568"/>
    </row>
    <row r="260" spans="1:8" ht="18" customHeight="1">
      <c r="A260" s="639"/>
      <c r="B260" s="450" t="s">
        <v>449</v>
      </c>
      <c r="C260" s="513" t="s">
        <v>1047</v>
      </c>
      <c r="D260" s="572"/>
      <c r="E260" s="569"/>
      <c r="F260" s="569"/>
      <c r="G260" s="582"/>
      <c r="H260" s="569"/>
    </row>
    <row r="261" spans="1:8" ht="18" customHeight="1">
      <c r="A261" s="623" t="s">
        <v>818</v>
      </c>
      <c r="B261" s="450" t="s">
        <v>712</v>
      </c>
      <c r="C261" s="513" t="s">
        <v>1047</v>
      </c>
      <c r="D261" s="572"/>
      <c r="E261" s="570" t="s">
        <v>1101</v>
      </c>
      <c r="F261" s="568" t="s">
        <v>1102</v>
      </c>
      <c r="G261" s="568">
        <v>2011</v>
      </c>
      <c r="H261" s="568"/>
    </row>
    <row r="262" spans="1:8" ht="18" customHeight="1">
      <c r="A262" s="639"/>
      <c r="B262" s="450" t="s">
        <v>713</v>
      </c>
      <c r="C262" s="513" t="s">
        <v>1047</v>
      </c>
      <c r="D262" s="572"/>
      <c r="E262" s="572"/>
      <c r="F262" s="571"/>
      <c r="G262" s="571"/>
      <c r="H262" s="571"/>
    </row>
    <row r="263" spans="1:8" ht="18" customHeight="1">
      <c r="A263" s="639"/>
      <c r="B263" s="450" t="s">
        <v>714</v>
      </c>
      <c r="C263" s="513" t="s">
        <v>1047</v>
      </c>
      <c r="D263" s="572"/>
      <c r="E263" s="572"/>
      <c r="F263" s="571"/>
      <c r="G263" s="571"/>
      <c r="H263" s="571"/>
    </row>
    <row r="264" spans="1:8" ht="18" customHeight="1">
      <c r="A264" s="639"/>
      <c r="B264" s="450" t="s">
        <v>715</v>
      </c>
      <c r="C264" s="513" t="s">
        <v>1047</v>
      </c>
      <c r="D264" s="572"/>
      <c r="E264" s="572"/>
      <c r="F264" s="571"/>
      <c r="G264" s="571"/>
      <c r="H264" s="571"/>
    </row>
    <row r="265" spans="1:8" ht="18" customHeight="1">
      <c r="A265" s="639"/>
      <c r="B265" s="450" t="s">
        <v>716</v>
      </c>
      <c r="C265" s="513" t="s">
        <v>1047</v>
      </c>
      <c r="D265" s="572"/>
      <c r="E265" s="572"/>
      <c r="F265" s="571"/>
      <c r="G265" s="571"/>
      <c r="H265" s="571"/>
    </row>
    <row r="266" spans="1:8" ht="18" customHeight="1">
      <c r="A266" s="623" t="s">
        <v>819</v>
      </c>
      <c r="B266" s="450" t="s">
        <v>447</v>
      </c>
      <c r="C266" s="513" t="s">
        <v>1047</v>
      </c>
      <c r="D266" s="572"/>
      <c r="E266" s="572"/>
      <c r="F266" s="571"/>
      <c r="G266" s="571"/>
      <c r="H266" s="571"/>
    </row>
    <row r="267" spans="1:8" ht="18" customHeight="1">
      <c r="A267" s="639"/>
      <c r="B267" s="450" t="s">
        <v>446</v>
      </c>
      <c r="C267" s="513" t="s">
        <v>1047</v>
      </c>
      <c r="D267" s="572"/>
      <c r="E267" s="573"/>
      <c r="F267" s="569"/>
      <c r="G267" s="569"/>
      <c r="H267" s="569"/>
    </row>
    <row r="268" spans="1:8" ht="18" customHeight="1">
      <c r="A268" s="623" t="s">
        <v>820</v>
      </c>
      <c r="B268" s="450" t="s">
        <v>755</v>
      </c>
      <c r="C268" s="513" t="s">
        <v>1047</v>
      </c>
      <c r="D268" s="572"/>
      <c r="E268" s="570" t="s">
        <v>1107</v>
      </c>
      <c r="F268" s="568" t="s">
        <v>1108</v>
      </c>
      <c r="G268" s="568">
        <v>2016</v>
      </c>
      <c r="H268" s="568" t="s">
        <v>1109</v>
      </c>
    </row>
    <row r="269" spans="1:8" ht="18" customHeight="1">
      <c r="A269" s="639"/>
      <c r="B269" s="450" t="s">
        <v>444</v>
      </c>
      <c r="C269" s="513" t="s">
        <v>1047</v>
      </c>
      <c r="D269" s="572"/>
      <c r="E269" s="572"/>
      <c r="F269" s="571"/>
      <c r="G269" s="571"/>
      <c r="H269" s="571"/>
    </row>
    <row r="270" spans="1:8" ht="18" customHeight="1">
      <c r="A270" s="639"/>
      <c r="B270" s="450" t="s">
        <v>1110</v>
      </c>
      <c r="C270" s="513" t="s">
        <v>1047</v>
      </c>
      <c r="D270" s="572"/>
      <c r="E270" s="573"/>
      <c r="F270" s="569"/>
      <c r="G270" s="569"/>
      <c r="H270" s="569"/>
    </row>
    <row r="271" spans="1:8" ht="18" customHeight="1">
      <c r="A271" s="623" t="s">
        <v>821</v>
      </c>
      <c r="B271" s="450" t="s">
        <v>428</v>
      </c>
      <c r="C271" s="513" t="s">
        <v>1047</v>
      </c>
      <c r="D271" s="572"/>
      <c r="E271" s="570" t="s">
        <v>1111</v>
      </c>
      <c r="F271" s="568" t="s">
        <v>931</v>
      </c>
      <c r="G271" s="568" t="s">
        <v>1035</v>
      </c>
      <c r="H271" s="568" t="s">
        <v>1087</v>
      </c>
    </row>
    <row r="272" spans="1:8" ht="18" customHeight="1">
      <c r="A272" s="639"/>
      <c r="B272" s="450" t="s">
        <v>429</v>
      </c>
      <c r="C272" s="513" t="s">
        <v>1047</v>
      </c>
      <c r="D272" s="572"/>
      <c r="E272" s="571"/>
      <c r="F272" s="571"/>
      <c r="G272" s="571"/>
      <c r="H272" s="571"/>
    </row>
    <row r="273" spans="1:8" ht="18" customHeight="1">
      <c r="A273" s="639"/>
      <c r="B273" s="450" t="s">
        <v>430</v>
      </c>
      <c r="C273" s="513" t="s">
        <v>1047</v>
      </c>
      <c r="D273" s="572"/>
      <c r="E273" s="571"/>
      <c r="F273" s="571"/>
      <c r="G273" s="571"/>
      <c r="H273" s="571"/>
    </row>
    <row r="274" spans="1:8" ht="18" customHeight="1">
      <c r="A274" s="639"/>
      <c r="B274" s="450" t="s">
        <v>431</v>
      </c>
      <c r="C274" s="513" t="s">
        <v>1047</v>
      </c>
      <c r="D274" s="572"/>
      <c r="E274" s="571"/>
      <c r="F274" s="571"/>
      <c r="G274" s="571"/>
      <c r="H274" s="571"/>
    </row>
    <row r="275" spans="1:8" ht="18" customHeight="1">
      <c r="A275" s="639"/>
      <c r="B275" s="450" t="s">
        <v>432</v>
      </c>
      <c r="C275" s="513" t="s">
        <v>1047</v>
      </c>
      <c r="D275" s="572"/>
      <c r="E275" s="571"/>
      <c r="F275" s="571"/>
      <c r="G275" s="571"/>
      <c r="H275" s="571"/>
    </row>
    <row r="276" spans="1:8" ht="18" customHeight="1">
      <c r="A276" s="639"/>
      <c r="B276" s="450" t="s">
        <v>433</v>
      </c>
      <c r="C276" s="513" t="s">
        <v>1047</v>
      </c>
      <c r="D276" s="572"/>
      <c r="E276" s="571"/>
      <c r="F276" s="571"/>
      <c r="G276" s="571"/>
      <c r="H276" s="571"/>
    </row>
    <row r="277" spans="1:8" ht="18" customHeight="1">
      <c r="A277" s="639"/>
      <c r="B277" s="450" t="s">
        <v>434</v>
      </c>
      <c r="C277" s="513" t="s">
        <v>1047</v>
      </c>
      <c r="D277" s="572"/>
      <c r="E277" s="571"/>
      <c r="F277" s="571"/>
      <c r="G277" s="571"/>
      <c r="H277" s="571"/>
    </row>
    <row r="278" spans="1:8" ht="18" customHeight="1">
      <c r="A278" s="639"/>
      <c r="B278" s="450" t="s">
        <v>435</v>
      </c>
      <c r="C278" s="513" t="s">
        <v>1047</v>
      </c>
      <c r="D278" s="572"/>
      <c r="E278" s="571"/>
      <c r="F278" s="571"/>
      <c r="G278" s="571"/>
      <c r="H278" s="571"/>
    </row>
    <row r="279" spans="1:8" ht="18" customHeight="1">
      <c r="A279" s="639"/>
      <c r="B279" s="450" t="s">
        <v>436</v>
      </c>
      <c r="C279" s="513" t="s">
        <v>1047</v>
      </c>
      <c r="D279" s="572"/>
      <c r="E279" s="571"/>
      <c r="F279" s="571"/>
      <c r="G279" s="571"/>
      <c r="H279" s="571"/>
    </row>
    <row r="280" spans="1:8" ht="18" customHeight="1">
      <c r="A280" s="639"/>
      <c r="B280" s="450" t="s">
        <v>437</v>
      </c>
      <c r="C280" s="513" t="s">
        <v>1047</v>
      </c>
      <c r="D280" s="572"/>
      <c r="E280" s="571"/>
      <c r="F280" s="571"/>
      <c r="G280" s="571"/>
      <c r="H280" s="571"/>
    </row>
    <row r="281" spans="1:8" ht="18" customHeight="1">
      <c r="A281" s="639"/>
      <c r="B281" s="450" t="s">
        <v>438</v>
      </c>
      <c r="C281" s="513" t="s">
        <v>1047</v>
      </c>
      <c r="D281" s="572"/>
      <c r="E281" s="571"/>
      <c r="F281" s="571"/>
      <c r="G281" s="571"/>
      <c r="H281" s="571"/>
    </row>
    <row r="282" spans="1:8" ht="18" customHeight="1">
      <c r="A282" s="639"/>
      <c r="B282" s="450" t="s">
        <v>439</v>
      </c>
      <c r="C282" s="513" t="s">
        <v>1047</v>
      </c>
      <c r="D282" s="572"/>
      <c r="E282" s="571"/>
      <c r="F282" s="571"/>
      <c r="G282" s="571"/>
      <c r="H282" s="571"/>
    </row>
    <row r="283" spans="1:8" ht="18" customHeight="1">
      <c r="A283" s="639"/>
      <c r="B283" s="450" t="s">
        <v>440</v>
      </c>
      <c r="C283" s="513" t="s">
        <v>1047</v>
      </c>
      <c r="D283" s="572"/>
      <c r="E283" s="571"/>
      <c r="F283" s="571"/>
      <c r="G283" s="571"/>
      <c r="H283" s="571"/>
    </row>
    <row r="284" spans="1:8" ht="18" customHeight="1">
      <c r="A284" s="639"/>
      <c r="B284" s="450" t="s">
        <v>441</v>
      </c>
      <c r="C284" s="513" t="s">
        <v>1047</v>
      </c>
      <c r="D284" s="572"/>
      <c r="E284" s="571"/>
      <c r="F284" s="571"/>
      <c r="G284" s="571"/>
      <c r="H284" s="571"/>
    </row>
    <row r="285" spans="1:8" ht="18" customHeight="1">
      <c r="A285" s="639"/>
      <c r="B285" s="450" t="s">
        <v>442</v>
      </c>
      <c r="C285" s="513" t="s">
        <v>1047</v>
      </c>
      <c r="D285" s="572"/>
      <c r="E285" s="571"/>
      <c r="F285" s="571"/>
      <c r="G285" s="571"/>
      <c r="H285" s="571"/>
    </row>
    <row r="286" spans="1:8" ht="18" customHeight="1">
      <c r="A286" s="639"/>
      <c r="B286" s="450" t="s">
        <v>443</v>
      </c>
      <c r="C286" s="513" t="s">
        <v>1047</v>
      </c>
      <c r="D286" s="572"/>
      <c r="E286" s="569"/>
      <c r="F286" s="569"/>
      <c r="G286" s="569"/>
      <c r="H286" s="569"/>
    </row>
    <row r="287" spans="1:8" ht="18" customHeight="1">
      <c r="A287" s="623" t="s">
        <v>822</v>
      </c>
      <c r="B287" s="450" t="s">
        <v>507</v>
      </c>
      <c r="C287" s="513" t="s">
        <v>1047</v>
      </c>
      <c r="D287" s="572"/>
      <c r="E287" s="570" t="s">
        <v>1112</v>
      </c>
      <c r="F287" s="568" t="s">
        <v>1113</v>
      </c>
      <c r="G287" s="568">
        <v>2016</v>
      </c>
      <c r="H287" s="568" t="s">
        <v>1114</v>
      </c>
    </row>
    <row r="288" spans="1:8" ht="18" customHeight="1">
      <c r="A288" s="639"/>
      <c r="B288" s="450" t="s">
        <v>508</v>
      </c>
      <c r="C288" s="513" t="s">
        <v>1047</v>
      </c>
      <c r="D288" s="572"/>
      <c r="E288" s="572"/>
      <c r="F288" s="571"/>
      <c r="G288" s="571"/>
      <c r="H288" s="571"/>
    </row>
    <row r="289" spans="1:8" ht="18" customHeight="1">
      <c r="A289" s="639"/>
      <c r="B289" s="450" t="s">
        <v>502</v>
      </c>
      <c r="C289" s="513" t="s">
        <v>1047</v>
      </c>
      <c r="D289" s="573"/>
      <c r="E289" s="573"/>
      <c r="F289" s="569"/>
      <c r="G289" s="569"/>
      <c r="H289" s="569"/>
    </row>
    <row r="290" spans="1:8" s="16" customFormat="1" ht="18" customHeight="1">
      <c r="A290" s="627" t="s">
        <v>906</v>
      </c>
      <c r="B290" s="628"/>
      <c r="C290" s="628"/>
      <c r="D290" s="628"/>
      <c r="E290" s="628"/>
      <c r="F290" s="628"/>
      <c r="G290" s="628"/>
      <c r="H290" s="628"/>
    </row>
    <row r="291" spans="1:8" ht="27" customHeight="1">
      <c r="A291" s="457" t="s">
        <v>823</v>
      </c>
      <c r="B291" s="450" t="s">
        <v>1048</v>
      </c>
      <c r="C291" s="513" t="s">
        <v>1047</v>
      </c>
      <c r="D291" s="594" t="s">
        <v>1052</v>
      </c>
      <c r="E291" s="570" t="s">
        <v>1049</v>
      </c>
      <c r="F291" s="568" t="s">
        <v>1050</v>
      </c>
      <c r="G291" s="568">
        <v>2015</v>
      </c>
      <c r="H291" s="568" t="s">
        <v>1051</v>
      </c>
    </row>
    <row r="292" spans="1:8" ht="18" customHeight="1">
      <c r="A292" s="623" t="s">
        <v>824</v>
      </c>
      <c r="B292" s="450" t="s">
        <v>1054</v>
      </c>
      <c r="C292" s="513" t="s">
        <v>1047</v>
      </c>
      <c r="D292" s="599"/>
      <c r="E292" s="572"/>
      <c r="F292" s="571"/>
      <c r="G292" s="571"/>
      <c r="H292" s="571"/>
    </row>
    <row r="293" spans="1:8" ht="18" customHeight="1">
      <c r="A293" s="623"/>
      <c r="B293" s="450" t="s">
        <v>1053</v>
      </c>
      <c r="C293" s="513" t="s">
        <v>1047</v>
      </c>
      <c r="D293" s="599"/>
      <c r="E293" s="573"/>
      <c r="F293" s="569"/>
      <c r="G293" s="569"/>
      <c r="H293" s="569"/>
    </row>
    <row r="294" spans="1:8" ht="18" customHeight="1">
      <c r="A294" s="623" t="s">
        <v>825</v>
      </c>
      <c r="B294" s="450" t="s">
        <v>722</v>
      </c>
      <c r="C294" s="513" t="s">
        <v>1047</v>
      </c>
      <c r="D294" s="599"/>
      <c r="E294" s="588" t="s">
        <v>916</v>
      </c>
      <c r="F294" s="588" t="s">
        <v>978</v>
      </c>
      <c r="G294" s="566">
        <v>42461</v>
      </c>
      <c r="H294" s="568"/>
    </row>
    <row r="295" spans="1:8" ht="18" customHeight="1">
      <c r="A295" s="623"/>
      <c r="B295" s="450" t="s">
        <v>450</v>
      </c>
      <c r="C295" s="513" t="s">
        <v>1047</v>
      </c>
      <c r="D295" s="599"/>
      <c r="E295" s="590"/>
      <c r="F295" s="590"/>
      <c r="G295" s="593"/>
      <c r="H295" s="571"/>
    </row>
    <row r="296" spans="1:8" ht="18" customHeight="1">
      <c r="A296" s="623"/>
      <c r="B296" s="450" t="s">
        <v>723</v>
      </c>
      <c r="C296" s="513" t="s">
        <v>1047</v>
      </c>
      <c r="D296" s="599"/>
      <c r="E296" s="590"/>
      <c r="F296" s="590"/>
      <c r="G296" s="593"/>
      <c r="H296" s="571"/>
    </row>
    <row r="297" spans="1:8" ht="18" customHeight="1">
      <c r="A297" s="623"/>
      <c r="B297" s="450" t="s">
        <v>451</v>
      </c>
      <c r="C297" s="513" t="s">
        <v>1047</v>
      </c>
      <c r="D297" s="599"/>
      <c r="E297" s="590"/>
      <c r="F297" s="590"/>
      <c r="G297" s="593"/>
      <c r="H297" s="571"/>
    </row>
    <row r="298" spans="1:8" ht="18" customHeight="1">
      <c r="A298" s="623"/>
      <c r="B298" s="450" t="s">
        <v>724</v>
      </c>
      <c r="C298" s="513" t="s">
        <v>1047</v>
      </c>
      <c r="D298" s="599"/>
      <c r="E298" s="590"/>
      <c r="F298" s="590"/>
      <c r="G298" s="593"/>
      <c r="H298" s="571"/>
    </row>
    <row r="299" spans="1:8" ht="18" customHeight="1">
      <c r="A299" s="623"/>
      <c r="B299" s="450" t="s">
        <v>452</v>
      </c>
      <c r="C299" s="513" t="s">
        <v>1047</v>
      </c>
      <c r="D299" s="599"/>
      <c r="E299" s="589"/>
      <c r="F299" s="589"/>
      <c r="G299" s="567"/>
      <c r="H299" s="569"/>
    </row>
    <row r="300" spans="1:8" ht="21.95" customHeight="1">
      <c r="A300" s="623" t="s">
        <v>826</v>
      </c>
      <c r="B300" s="450" t="s">
        <v>725</v>
      </c>
      <c r="C300" s="513" t="s">
        <v>1047</v>
      </c>
      <c r="D300" s="599"/>
      <c r="E300" s="570" t="s">
        <v>1115</v>
      </c>
      <c r="F300" s="568" t="s">
        <v>1105</v>
      </c>
      <c r="G300" s="568">
        <v>2011</v>
      </c>
      <c r="H300" s="568" t="s">
        <v>1116</v>
      </c>
    </row>
    <row r="301" spans="1:8" ht="21.95" customHeight="1">
      <c r="A301" s="623"/>
      <c r="B301" s="450" t="s">
        <v>37</v>
      </c>
      <c r="C301" s="513" t="s">
        <v>1047</v>
      </c>
      <c r="D301" s="599"/>
      <c r="E301" s="572"/>
      <c r="F301" s="571"/>
      <c r="G301" s="571"/>
      <c r="H301" s="571"/>
    </row>
    <row r="302" spans="1:8" ht="18" customHeight="1">
      <c r="A302" s="623" t="s">
        <v>827</v>
      </c>
      <c r="B302" s="450" t="s">
        <v>726</v>
      </c>
      <c r="C302" s="513" t="s">
        <v>1047</v>
      </c>
      <c r="D302" s="599"/>
      <c r="E302" s="572"/>
      <c r="F302" s="571"/>
      <c r="G302" s="571"/>
      <c r="H302" s="571"/>
    </row>
    <row r="303" spans="1:8" ht="18" customHeight="1">
      <c r="A303" s="623"/>
      <c r="B303" s="450" t="s">
        <v>38</v>
      </c>
      <c r="C303" s="513" t="s">
        <v>1047</v>
      </c>
      <c r="D303" s="599"/>
      <c r="E303" s="573"/>
      <c r="F303" s="569"/>
      <c r="G303" s="569"/>
      <c r="H303" s="569"/>
    </row>
    <row r="304" spans="1:8" ht="18" customHeight="1">
      <c r="A304" s="623" t="s">
        <v>828</v>
      </c>
      <c r="B304" s="450" t="s">
        <v>193</v>
      </c>
      <c r="C304" s="513" t="s">
        <v>1047</v>
      </c>
      <c r="D304" s="599"/>
      <c r="E304" s="588" t="s">
        <v>916</v>
      </c>
      <c r="F304" s="588" t="s">
        <v>978</v>
      </c>
      <c r="G304" s="566">
        <v>42461</v>
      </c>
      <c r="H304" s="568" t="s">
        <v>1117</v>
      </c>
    </row>
    <row r="305" spans="1:8" ht="18" customHeight="1">
      <c r="A305" s="623"/>
      <c r="B305" s="450" t="s">
        <v>196</v>
      </c>
      <c r="C305" s="513" t="s">
        <v>1047</v>
      </c>
      <c r="D305" s="599"/>
      <c r="E305" s="590"/>
      <c r="F305" s="590"/>
      <c r="G305" s="593"/>
      <c r="H305" s="571"/>
    </row>
    <row r="306" spans="1:8" ht="18" customHeight="1">
      <c r="A306" s="623"/>
      <c r="B306" s="450" t="s">
        <v>194</v>
      </c>
      <c r="C306" s="513" t="s">
        <v>1047</v>
      </c>
      <c r="D306" s="599"/>
      <c r="E306" s="590"/>
      <c r="F306" s="590"/>
      <c r="G306" s="593"/>
      <c r="H306" s="571"/>
    </row>
    <row r="307" spans="1:8" ht="18" customHeight="1">
      <c r="A307" s="623"/>
      <c r="B307" s="450" t="s">
        <v>198</v>
      </c>
      <c r="C307" s="513" t="s">
        <v>1047</v>
      </c>
      <c r="D307" s="599"/>
      <c r="E307" s="590"/>
      <c r="F307" s="590"/>
      <c r="G307" s="593"/>
      <c r="H307" s="571"/>
    </row>
    <row r="308" spans="1:8" ht="18" customHeight="1">
      <c r="A308" s="623"/>
      <c r="B308" s="450" t="s">
        <v>195</v>
      </c>
      <c r="C308" s="513" t="s">
        <v>1047</v>
      </c>
      <c r="D308" s="599"/>
      <c r="E308" s="590"/>
      <c r="F308" s="590"/>
      <c r="G308" s="593"/>
      <c r="H308" s="571"/>
    </row>
    <row r="309" spans="1:8" ht="18" customHeight="1">
      <c r="A309" s="623"/>
      <c r="B309" s="450" t="s">
        <v>197</v>
      </c>
      <c r="C309" s="513" t="s">
        <v>1047</v>
      </c>
      <c r="D309" s="599"/>
      <c r="E309" s="590"/>
      <c r="F309" s="590"/>
      <c r="G309" s="593"/>
      <c r="H309" s="571"/>
    </row>
    <row r="310" spans="1:8" ht="18" customHeight="1">
      <c r="A310" s="623" t="s">
        <v>829</v>
      </c>
      <c r="B310" s="450" t="s">
        <v>199</v>
      </c>
      <c r="C310" s="513" t="s">
        <v>1047</v>
      </c>
      <c r="D310" s="599"/>
      <c r="E310" s="590"/>
      <c r="F310" s="590"/>
      <c r="G310" s="593"/>
      <c r="H310" s="571"/>
    </row>
    <row r="311" spans="1:8" ht="18" customHeight="1">
      <c r="A311" s="623"/>
      <c r="B311" s="450" t="s">
        <v>200</v>
      </c>
      <c r="C311" s="513" t="s">
        <v>1047</v>
      </c>
      <c r="D311" s="599"/>
      <c r="E311" s="590"/>
      <c r="F311" s="590"/>
      <c r="G311" s="593"/>
      <c r="H311" s="571"/>
    </row>
    <row r="312" spans="1:8" ht="18" customHeight="1">
      <c r="A312" s="623"/>
      <c r="B312" s="450" t="s">
        <v>453</v>
      </c>
      <c r="C312" s="513" t="s">
        <v>1047</v>
      </c>
      <c r="D312" s="599"/>
      <c r="E312" s="590"/>
      <c r="F312" s="590"/>
      <c r="G312" s="593"/>
      <c r="H312" s="571"/>
    </row>
    <row r="313" spans="1:8" ht="18" customHeight="1">
      <c r="A313" s="623"/>
      <c r="B313" s="450" t="s">
        <v>454</v>
      </c>
      <c r="C313" s="513" t="s">
        <v>1047</v>
      </c>
      <c r="D313" s="599"/>
      <c r="E313" s="590"/>
      <c r="F313" s="590"/>
      <c r="G313" s="593"/>
      <c r="H313" s="571"/>
    </row>
    <row r="314" spans="1:8" ht="18" customHeight="1">
      <c r="A314" s="623"/>
      <c r="B314" s="450" t="s">
        <v>201</v>
      </c>
      <c r="C314" s="513" t="s">
        <v>1047</v>
      </c>
      <c r="D314" s="599"/>
      <c r="E314" s="590"/>
      <c r="F314" s="590"/>
      <c r="G314" s="593"/>
      <c r="H314" s="571"/>
    </row>
    <row r="315" spans="1:8" ht="18" customHeight="1">
      <c r="A315" s="623"/>
      <c r="B315" s="450" t="s">
        <v>202</v>
      </c>
      <c r="C315" s="513" t="s">
        <v>1047</v>
      </c>
      <c r="D315" s="599"/>
      <c r="E315" s="590"/>
      <c r="F315" s="590"/>
      <c r="G315" s="593"/>
      <c r="H315" s="571"/>
    </row>
    <row r="316" spans="1:8" ht="18" customHeight="1">
      <c r="A316" s="623"/>
      <c r="B316" s="450" t="s">
        <v>455</v>
      </c>
      <c r="C316" s="513" t="s">
        <v>1047</v>
      </c>
      <c r="D316" s="599"/>
      <c r="E316" s="590"/>
      <c r="F316" s="590"/>
      <c r="G316" s="593"/>
      <c r="H316" s="571"/>
    </row>
    <row r="317" spans="1:8" ht="18" customHeight="1">
      <c r="A317" s="623"/>
      <c r="B317" s="450" t="s">
        <v>456</v>
      </c>
      <c r="C317" s="513" t="s">
        <v>1047</v>
      </c>
      <c r="D317" s="599"/>
      <c r="E317" s="590"/>
      <c r="F317" s="590"/>
      <c r="G317" s="593"/>
      <c r="H317" s="571"/>
    </row>
    <row r="318" spans="1:8" ht="18" customHeight="1">
      <c r="A318" s="623"/>
      <c r="B318" s="450" t="s">
        <v>39</v>
      </c>
      <c r="C318" s="513" t="s">
        <v>1047</v>
      </c>
      <c r="D318" s="599"/>
      <c r="E318" s="589"/>
      <c r="F318" s="589"/>
      <c r="G318" s="567"/>
      <c r="H318" s="569"/>
    </row>
    <row r="319" spans="1:8" ht="18" customHeight="1">
      <c r="A319" s="623" t="s">
        <v>830</v>
      </c>
      <c r="B319" s="450" t="s">
        <v>457</v>
      </c>
      <c r="C319" s="513" t="s">
        <v>1047</v>
      </c>
      <c r="D319" s="599"/>
      <c r="E319" s="570" t="s">
        <v>1115</v>
      </c>
      <c r="F319" s="568" t="s">
        <v>1105</v>
      </c>
      <c r="G319" s="568">
        <v>2011</v>
      </c>
      <c r="H319" s="568" t="s">
        <v>1116</v>
      </c>
    </row>
    <row r="320" spans="1:8" ht="18" customHeight="1">
      <c r="A320" s="623"/>
      <c r="B320" s="450" t="s">
        <v>458</v>
      </c>
      <c r="C320" s="513" t="s">
        <v>1047</v>
      </c>
      <c r="D320" s="599"/>
      <c r="E320" s="572"/>
      <c r="F320" s="571"/>
      <c r="G320" s="571"/>
      <c r="H320" s="571"/>
    </row>
    <row r="321" spans="1:8" ht="18" customHeight="1">
      <c r="A321" s="623"/>
      <c r="B321" s="450" t="s">
        <v>459</v>
      </c>
      <c r="C321" s="513" t="s">
        <v>1047</v>
      </c>
      <c r="D321" s="599"/>
      <c r="E321" s="572"/>
      <c r="F321" s="571"/>
      <c r="G321" s="571"/>
      <c r="H321" s="571"/>
    </row>
    <row r="322" spans="1:8" ht="18" customHeight="1">
      <c r="A322" s="623"/>
      <c r="B322" s="450" t="s">
        <v>460</v>
      </c>
      <c r="C322" s="513" t="s">
        <v>1047</v>
      </c>
      <c r="D322" s="599"/>
      <c r="E322" s="572"/>
      <c r="F322" s="571"/>
      <c r="G322" s="571"/>
      <c r="H322" s="571"/>
    </row>
    <row r="323" spans="1:8" ht="18" customHeight="1">
      <c r="A323" s="623"/>
      <c r="B323" s="450" t="s">
        <v>461</v>
      </c>
      <c r="C323" s="513" t="s">
        <v>1047</v>
      </c>
      <c r="D323" s="599"/>
      <c r="E323" s="572"/>
      <c r="F323" s="571"/>
      <c r="G323" s="571"/>
      <c r="H323" s="571"/>
    </row>
    <row r="324" spans="1:8" ht="18" customHeight="1">
      <c r="A324" s="623"/>
      <c r="B324" s="450" t="s">
        <v>462</v>
      </c>
      <c r="C324" s="513" t="s">
        <v>1047</v>
      </c>
      <c r="D324" s="599"/>
      <c r="E324" s="573"/>
      <c r="F324" s="569"/>
      <c r="G324" s="569"/>
      <c r="H324" s="569"/>
    </row>
    <row r="325" spans="1:8" ht="18" customHeight="1">
      <c r="A325" s="623" t="s">
        <v>831</v>
      </c>
      <c r="B325" s="450" t="s">
        <v>717</v>
      </c>
      <c r="C325" s="513" t="s">
        <v>1047</v>
      </c>
      <c r="D325" s="599"/>
      <c r="E325" s="570" t="s">
        <v>1107</v>
      </c>
      <c r="F325" s="568" t="s">
        <v>1108</v>
      </c>
      <c r="G325" s="568">
        <v>2016</v>
      </c>
      <c r="H325" s="568" t="s">
        <v>1109</v>
      </c>
    </row>
    <row r="326" spans="1:8" ht="18" customHeight="1">
      <c r="A326" s="623"/>
      <c r="B326" s="450" t="s">
        <v>444</v>
      </c>
      <c r="C326" s="513" t="s">
        <v>1047</v>
      </c>
      <c r="D326" s="599"/>
      <c r="E326" s="572"/>
      <c r="F326" s="571"/>
      <c r="G326" s="571"/>
      <c r="H326" s="571"/>
    </row>
    <row r="327" spans="1:8" ht="18" customHeight="1">
      <c r="A327" s="623"/>
      <c r="B327" s="450" t="s">
        <v>445</v>
      </c>
      <c r="C327" s="513" t="s">
        <v>1047</v>
      </c>
      <c r="D327" s="599"/>
      <c r="E327" s="573"/>
      <c r="F327" s="569"/>
      <c r="G327" s="569"/>
      <c r="H327" s="569"/>
    </row>
    <row r="328" spans="1:8" ht="18" customHeight="1">
      <c r="A328" s="623" t="s">
        <v>832</v>
      </c>
      <c r="B328" s="450" t="s">
        <v>203</v>
      </c>
      <c r="C328" s="513" t="s">
        <v>1047</v>
      </c>
      <c r="D328" s="599"/>
      <c r="E328" s="591" t="s">
        <v>1115</v>
      </c>
      <c r="F328" s="592" t="s">
        <v>1105</v>
      </c>
      <c r="G328" s="592">
        <v>2011</v>
      </c>
      <c r="H328" s="592" t="s">
        <v>1116</v>
      </c>
    </row>
    <row r="329" spans="1:8" ht="18" customHeight="1">
      <c r="A329" s="623"/>
      <c r="B329" s="450" t="s">
        <v>204</v>
      </c>
      <c r="C329" s="513" t="s">
        <v>1047</v>
      </c>
      <c r="D329" s="599"/>
      <c r="E329" s="591"/>
      <c r="F329" s="592"/>
      <c r="G329" s="592"/>
      <c r="H329" s="592"/>
    </row>
    <row r="330" spans="1:8" ht="18" customHeight="1">
      <c r="A330" s="623"/>
      <c r="B330" s="450" t="s">
        <v>727</v>
      </c>
      <c r="C330" s="513" t="s">
        <v>1047</v>
      </c>
      <c r="D330" s="599"/>
      <c r="E330" s="591"/>
      <c r="F330" s="592"/>
      <c r="G330" s="592"/>
      <c r="H330" s="592"/>
    </row>
    <row r="331" spans="1:8" ht="18" customHeight="1">
      <c r="A331" s="623" t="s">
        <v>35</v>
      </c>
      <c r="B331" s="450" t="s">
        <v>718</v>
      </c>
      <c r="C331" s="513" t="s">
        <v>1047</v>
      </c>
      <c r="D331" s="599"/>
      <c r="E331" s="570" t="s">
        <v>1118</v>
      </c>
      <c r="F331" s="568" t="s">
        <v>931</v>
      </c>
      <c r="G331" s="568">
        <v>2011</v>
      </c>
      <c r="H331" s="568"/>
    </row>
    <row r="332" spans="1:8" ht="18" customHeight="1">
      <c r="A332" s="623"/>
      <c r="B332" s="450" t="s">
        <v>493</v>
      </c>
      <c r="C332" s="513" t="s">
        <v>1047</v>
      </c>
      <c r="D332" s="599"/>
      <c r="E332" s="572"/>
      <c r="F332" s="571"/>
      <c r="G332" s="571"/>
      <c r="H332" s="571"/>
    </row>
    <row r="333" spans="1:8" ht="18" customHeight="1">
      <c r="A333" s="623"/>
      <c r="B333" s="450" t="s">
        <v>719</v>
      </c>
      <c r="C333" s="513" t="s">
        <v>1047</v>
      </c>
      <c r="D333" s="599"/>
      <c r="E333" s="572"/>
      <c r="F333" s="571"/>
      <c r="G333" s="571"/>
      <c r="H333" s="571"/>
    </row>
    <row r="334" spans="1:8" ht="18" customHeight="1">
      <c r="A334" s="623"/>
      <c r="B334" s="450" t="s">
        <v>720</v>
      </c>
      <c r="C334" s="513" t="s">
        <v>1047</v>
      </c>
      <c r="D334" s="599"/>
      <c r="E334" s="572"/>
      <c r="F334" s="571"/>
      <c r="G334" s="571"/>
      <c r="H334" s="571"/>
    </row>
    <row r="335" spans="1:8" ht="18" customHeight="1">
      <c r="A335" s="623"/>
      <c r="B335" s="450" t="s">
        <v>721</v>
      </c>
      <c r="C335" s="513" t="s">
        <v>1047</v>
      </c>
      <c r="D335" s="599"/>
      <c r="E335" s="573"/>
      <c r="F335" s="569"/>
      <c r="G335" s="569"/>
      <c r="H335" s="569"/>
    </row>
    <row r="336" spans="1:8" ht="26.1" customHeight="1">
      <c r="A336" s="623"/>
      <c r="B336" s="450" t="s">
        <v>32</v>
      </c>
      <c r="C336" s="513" t="s">
        <v>1047</v>
      </c>
      <c r="D336" s="599"/>
      <c r="E336" s="497" t="s">
        <v>1115</v>
      </c>
      <c r="F336" s="496" t="s">
        <v>1105</v>
      </c>
      <c r="G336" s="496">
        <v>2011</v>
      </c>
      <c r="H336" s="496" t="s">
        <v>1116</v>
      </c>
    </row>
    <row r="337" spans="1:8" ht="23.1" customHeight="1">
      <c r="A337" s="623"/>
      <c r="B337" s="450" t="s">
        <v>448</v>
      </c>
      <c r="C337" s="513" t="s">
        <v>1047</v>
      </c>
      <c r="D337" s="599"/>
      <c r="E337" s="568" t="s">
        <v>916</v>
      </c>
      <c r="F337" s="568" t="s">
        <v>978</v>
      </c>
      <c r="G337" s="580">
        <v>42461</v>
      </c>
      <c r="H337" s="568"/>
    </row>
    <row r="338" spans="1:8" ht="18" customHeight="1">
      <c r="A338" s="623"/>
      <c r="B338" s="450" t="s">
        <v>449</v>
      </c>
      <c r="C338" s="513" t="s">
        <v>1047</v>
      </c>
      <c r="D338" s="599"/>
      <c r="E338" s="571"/>
      <c r="F338" s="571"/>
      <c r="G338" s="581"/>
      <c r="H338" s="571"/>
    </row>
    <row r="339" spans="1:8" ht="18" customHeight="1">
      <c r="A339" s="623" t="s">
        <v>833</v>
      </c>
      <c r="B339" s="450" t="s">
        <v>36</v>
      </c>
      <c r="C339" s="513" t="s">
        <v>1047</v>
      </c>
      <c r="D339" s="599"/>
      <c r="E339" s="571"/>
      <c r="F339" s="571"/>
      <c r="G339" s="581"/>
      <c r="H339" s="571"/>
    </row>
    <row r="340" spans="1:8" ht="18" customHeight="1">
      <c r="A340" s="623"/>
      <c r="B340" s="450" t="s">
        <v>192</v>
      </c>
      <c r="C340" s="513" t="s">
        <v>1047</v>
      </c>
      <c r="D340" s="599"/>
      <c r="E340" s="571"/>
      <c r="F340" s="571"/>
      <c r="G340" s="581"/>
      <c r="H340" s="571"/>
    </row>
    <row r="341" spans="1:8" ht="18" customHeight="1">
      <c r="A341" s="623" t="s">
        <v>838</v>
      </c>
      <c r="B341" s="450" t="s">
        <v>650</v>
      </c>
      <c r="C341" s="513" t="s">
        <v>1047</v>
      </c>
      <c r="D341" s="599"/>
      <c r="E341" s="571"/>
      <c r="F341" s="571"/>
      <c r="G341" s="581"/>
      <c r="H341" s="571"/>
    </row>
    <row r="342" spans="1:8" ht="18" customHeight="1">
      <c r="A342" s="623"/>
      <c r="B342" s="450" t="s">
        <v>181</v>
      </c>
      <c r="C342" s="513" t="s">
        <v>1047</v>
      </c>
      <c r="D342" s="600"/>
      <c r="E342" s="569"/>
      <c r="F342" s="569"/>
      <c r="G342" s="582"/>
      <c r="H342" s="569"/>
    </row>
    <row r="343" spans="1:8" s="16" customFormat="1" ht="18" customHeight="1">
      <c r="A343" s="629" t="s">
        <v>908</v>
      </c>
      <c r="B343" s="630"/>
      <c r="C343" s="630"/>
      <c r="D343" s="630"/>
      <c r="E343" s="630"/>
      <c r="F343" s="630"/>
      <c r="G343" s="630"/>
      <c r="H343" s="630"/>
    </row>
    <row r="344" spans="1:8" ht="80.099999999999994" customHeight="1">
      <c r="A344" s="460" t="s">
        <v>839</v>
      </c>
      <c r="B344" s="455" t="s">
        <v>584</v>
      </c>
      <c r="C344" s="477" t="s">
        <v>948</v>
      </c>
      <c r="D344" s="475" t="s">
        <v>933</v>
      </c>
      <c r="E344" s="471" t="s">
        <v>914</v>
      </c>
      <c r="F344" s="472" t="s">
        <v>915</v>
      </c>
      <c r="G344" s="472">
        <v>2014</v>
      </c>
      <c r="H344" s="472" t="s">
        <v>947</v>
      </c>
    </row>
    <row r="345" spans="1:8" ht="18" customHeight="1">
      <c r="A345" s="624" t="s">
        <v>840</v>
      </c>
      <c r="B345" s="461" t="s">
        <v>585</v>
      </c>
      <c r="C345" s="568" t="s">
        <v>966</v>
      </c>
      <c r="D345" s="594" t="s">
        <v>934</v>
      </c>
      <c r="E345" s="568" t="s">
        <v>916</v>
      </c>
      <c r="F345" s="568" t="s">
        <v>917</v>
      </c>
      <c r="G345" s="580">
        <v>42461</v>
      </c>
      <c r="H345" s="568" t="s">
        <v>918</v>
      </c>
    </row>
    <row r="346" spans="1:8" ht="38.1" customHeight="1">
      <c r="A346" s="625"/>
      <c r="B346" s="461" t="s">
        <v>586</v>
      </c>
      <c r="C346" s="571"/>
      <c r="D346" s="573"/>
      <c r="E346" s="569"/>
      <c r="F346" s="569"/>
      <c r="G346" s="582"/>
      <c r="H346" s="569"/>
    </row>
    <row r="347" spans="1:8" s="16" customFormat="1" ht="38.1" customHeight="1">
      <c r="A347" s="626"/>
      <c r="B347" s="461" t="s">
        <v>1080</v>
      </c>
      <c r="C347" s="500" t="s">
        <v>1047</v>
      </c>
      <c r="D347" s="507" t="s">
        <v>1083</v>
      </c>
      <c r="E347" s="503" t="s">
        <v>1049</v>
      </c>
      <c r="F347" s="501" t="s">
        <v>1050</v>
      </c>
      <c r="G347" s="501">
        <v>2015</v>
      </c>
      <c r="H347" s="501" t="s">
        <v>1051</v>
      </c>
    </row>
    <row r="348" spans="1:8" ht="18" customHeight="1">
      <c r="A348" s="624" t="s">
        <v>841</v>
      </c>
      <c r="B348" s="461" t="s">
        <v>587</v>
      </c>
      <c r="C348" s="568" t="s">
        <v>966</v>
      </c>
      <c r="D348" s="594" t="s">
        <v>935</v>
      </c>
      <c r="E348" s="568" t="s">
        <v>916</v>
      </c>
      <c r="F348" s="568" t="s">
        <v>917</v>
      </c>
      <c r="G348" s="580">
        <v>42461</v>
      </c>
      <c r="H348" s="568" t="s">
        <v>918</v>
      </c>
    </row>
    <row r="349" spans="1:8" ht="27" customHeight="1">
      <c r="A349" s="625"/>
      <c r="B349" s="461" t="s">
        <v>588</v>
      </c>
      <c r="C349" s="569"/>
      <c r="D349" s="573"/>
      <c r="E349" s="569"/>
      <c r="F349" s="569"/>
      <c r="G349" s="582"/>
      <c r="H349" s="569"/>
    </row>
    <row r="350" spans="1:8" s="16" customFormat="1" ht="27" customHeight="1">
      <c r="A350" s="625"/>
      <c r="B350" s="461" t="s">
        <v>1081</v>
      </c>
      <c r="C350" s="568" t="s">
        <v>1047</v>
      </c>
      <c r="D350" s="594" t="s">
        <v>1084</v>
      </c>
      <c r="E350" s="570" t="s">
        <v>1049</v>
      </c>
      <c r="F350" s="568" t="s">
        <v>1050</v>
      </c>
      <c r="G350" s="568">
        <v>2015</v>
      </c>
      <c r="H350" s="568" t="s">
        <v>1051</v>
      </c>
    </row>
    <row r="351" spans="1:8" s="16" customFormat="1" ht="27" customHeight="1">
      <c r="A351" s="626"/>
      <c r="B351" s="461" t="s">
        <v>1082</v>
      </c>
      <c r="C351" s="569"/>
      <c r="D351" s="600"/>
      <c r="E351" s="573"/>
      <c r="F351" s="569"/>
      <c r="G351" s="569"/>
      <c r="H351" s="569"/>
    </row>
    <row r="352" spans="1:8" ht="18" customHeight="1">
      <c r="A352" s="632" t="s">
        <v>842</v>
      </c>
      <c r="B352" s="455" t="s">
        <v>310</v>
      </c>
      <c r="C352" s="568" t="s">
        <v>976</v>
      </c>
      <c r="D352" s="594" t="s">
        <v>936</v>
      </c>
      <c r="E352" s="570" t="s">
        <v>919</v>
      </c>
      <c r="F352" s="568" t="s">
        <v>920</v>
      </c>
      <c r="G352" s="568" t="s">
        <v>921</v>
      </c>
      <c r="H352" s="568" t="s">
        <v>922</v>
      </c>
    </row>
    <row r="353" spans="1:8" ht="18" customHeight="1">
      <c r="A353" s="632"/>
      <c r="B353" s="455" t="s">
        <v>312</v>
      </c>
      <c r="C353" s="571"/>
      <c r="D353" s="572"/>
      <c r="E353" s="572"/>
      <c r="F353" s="571"/>
      <c r="G353" s="571"/>
      <c r="H353" s="571"/>
    </row>
    <row r="354" spans="1:8" ht="18" customHeight="1">
      <c r="A354" s="632"/>
      <c r="B354" s="455" t="s">
        <v>317</v>
      </c>
      <c r="C354" s="571"/>
      <c r="D354" s="572"/>
      <c r="E354" s="572"/>
      <c r="F354" s="571"/>
      <c r="G354" s="571"/>
      <c r="H354" s="571"/>
    </row>
    <row r="355" spans="1:8" ht="18" customHeight="1">
      <c r="A355" s="632"/>
      <c r="B355" s="455" t="s">
        <v>316</v>
      </c>
      <c r="C355" s="571"/>
      <c r="D355" s="572"/>
      <c r="E355" s="572"/>
      <c r="F355" s="571"/>
      <c r="G355" s="571"/>
      <c r="H355" s="571"/>
    </row>
    <row r="356" spans="1:8" ht="18" customHeight="1">
      <c r="A356" s="632"/>
      <c r="B356" s="455" t="s">
        <v>311</v>
      </c>
      <c r="C356" s="571"/>
      <c r="D356" s="572"/>
      <c r="E356" s="572"/>
      <c r="F356" s="571"/>
      <c r="G356" s="571"/>
      <c r="H356" s="571"/>
    </row>
    <row r="357" spans="1:8" ht="18" customHeight="1">
      <c r="A357" s="632"/>
      <c r="B357" s="455" t="s">
        <v>313</v>
      </c>
      <c r="C357" s="571"/>
      <c r="D357" s="572"/>
      <c r="E357" s="572"/>
      <c r="F357" s="571"/>
      <c r="G357" s="571"/>
      <c r="H357" s="571"/>
    </row>
    <row r="358" spans="1:8" ht="18" customHeight="1">
      <c r="A358" s="632"/>
      <c r="B358" s="455" t="s">
        <v>315</v>
      </c>
      <c r="C358" s="571"/>
      <c r="D358" s="572"/>
      <c r="E358" s="572"/>
      <c r="F358" s="571"/>
      <c r="G358" s="571"/>
      <c r="H358" s="571"/>
    </row>
    <row r="359" spans="1:8" ht="17.100000000000001" customHeight="1">
      <c r="A359" s="632"/>
      <c r="B359" s="455" t="s">
        <v>314</v>
      </c>
      <c r="C359" s="571"/>
      <c r="D359" s="573"/>
      <c r="E359" s="573"/>
      <c r="F359" s="569"/>
      <c r="G359" s="569"/>
      <c r="H359" s="569"/>
    </row>
    <row r="360" spans="1:8" ht="18" customHeight="1">
      <c r="A360" s="631" t="s">
        <v>843</v>
      </c>
      <c r="B360" s="456" t="s">
        <v>834</v>
      </c>
      <c r="C360" s="571"/>
      <c r="D360" s="594" t="s">
        <v>937</v>
      </c>
      <c r="E360" s="591" t="s">
        <v>919</v>
      </c>
      <c r="F360" s="592" t="s">
        <v>920</v>
      </c>
      <c r="G360" s="592" t="s">
        <v>923</v>
      </c>
      <c r="H360" s="592" t="s">
        <v>922</v>
      </c>
    </row>
    <row r="361" spans="1:8" ht="18" customHeight="1">
      <c r="A361" s="631"/>
      <c r="B361" s="456" t="s">
        <v>835</v>
      </c>
      <c r="C361" s="571"/>
      <c r="D361" s="572"/>
      <c r="E361" s="591"/>
      <c r="F361" s="592"/>
      <c r="G361" s="592"/>
      <c r="H361" s="592"/>
    </row>
    <row r="362" spans="1:8" ht="18" customHeight="1">
      <c r="A362" s="631"/>
      <c r="B362" s="456" t="s">
        <v>836</v>
      </c>
      <c r="C362" s="571"/>
      <c r="D362" s="572"/>
      <c r="E362" s="591"/>
      <c r="F362" s="592"/>
      <c r="G362" s="592"/>
      <c r="H362" s="592"/>
    </row>
    <row r="363" spans="1:8" ht="18" customHeight="1">
      <c r="A363" s="631"/>
      <c r="B363" s="456" t="s">
        <v>837</v>
      </c>
      <c r="C363" s="569"/>
      <c r="D363" s="573"/>
      <c r="E363" s="591"/>
      <c r="F363" s="592"/>
      <c r="G363" s="592"/>
      <c r="H363" s="592"/>
    </row>
    <row r="364" spans="1:8" s="16" customFormat="1" ht="18" customHeight="1">
      <c r="A364" s="641" t="s">
        <v>977</v>
      </c>
      <c r="B364" s="493" t="s">
        <v>961</v>
      </c>
      <c r="C364" s="568" t="s">
        <v>967</v>
      </c>
      <c r="D364" s="594" t="s">
        <v>938</v>
      </c>
      <c r="E364" s="570" t="s">
        <v>919</v>
      </c>
      <c r="F364" s="644" t="s">
        <v>920</v>
      </c>
      <c r="G364" s="644" t="s">
        <v>921</v>
      </c>
      <c r="H364" s="644" t="s">
        <v>922</v>
      </c>
    </row>
    <row r="365" spans="1:8" s="16" customFormat="1" ht="18" customHeight="1">
      <c r="A365" s="642"/>
      <c r="B365" s="493" t="s">
        <v>962</v>
      </c>
      <c r="C365" s="571"/>
      <c r="D365" s="599"/>
      <c r="E365" s="572"/>
      <c r="F365" s="645"/>
      <c r="G365" s="645"/>
      <c r="H365" s="645"/>
    </row>
    <row r="366" spans="1:8" s="16" customFormat="1" ht="18" customHeight="1">
      <c r="A366" s="642"/>
      <c r="B366" s="493" t="s">
        <v>963</v>
      </c>
      <c r="C366" s="571"/>
      <c r="D366" s="599"/>
      <c r="E366" s="572"/>
      <c r="F366" s="645"/>
      <c r="G366" s="645"/>
      <c r="H366" s="645"/>
    </row>
    <row r="367" spans="1:8" s="16" customFormat="1" ht="18" customHeight="1">
      <c r="A367" s="642"/>
      <c r="B367" s="493" t="s">
        <v>964</v>
      </c>
      <c r="C367" s="571"/>
      <c r="D367" s="599"/>
      <c r="E367" s="572"/>
      <c r="F367" s="645"/>
      <c r="G367" s="645"/>
      <c r="H367" s="645"/>
    </row>
    <row r="368" spans="1:8" ht="18" customHeight="1">
      <c r="A368" s="642"/>
      <c r="B368" s="456" t="s">
        <v>756</v>
      </c>
      <c r="C368" s="571"/>
      <c r="D368" s="599"/>
      <c r="E368" s="572"/>
      <c r="F368" s="645"/>
      <c r="G368" s="645"/>
      <c r="H368" s="645"/>
    </row>
    <row r="369" spans="1:8" ht="18" customHeight="1">
      <c r="A369" s="642"/>
      <c r="B369" s="456" t="s">
        <v>757</v>
      </c>
      <c r="C369" s="571"/>
      <c r="D369" s="599"/>
      <c r="E369" s="572"/>
      <c r="F369" s="645"/>
      <c r="G369" s="645"/>
      <c r="H369" s="645"/>
    </row>
    <row r="370" spans="1:8" ht="18" customHeight="1">
      <c r="A370" s="642"/>
      <c r="B370" s="456" t="s">
        <v>758</v>
      </c>
      <c r="C370" s="571"/>
      <c r="D370" s="599"/>
      <c r="E370" s="572"/>
      <c r="F370" s="645"/>
      <c r="G370" s="645"/>
      <c r="H370" s="645"/>
    </row>
    <row r="371" spans="1:8" ht="27" customHeight="1">
      <c r="A371" s="643"/>
      <c r="B371" s="456" t="s">
        <v>759</v>
      </c>
      <c r="C371" s="569"/>
      <c r="D371" s="600"/>
      <c r="E371" s="573"/>
      <c r="F371" s="646"/>
      <c r="G371" s="646"/>
      <c r="H371" s="646"/>
    </row>
    <row r="372" spans="1:8" ht="18" customHeight="1">
      <c r="A372" s="632" t="s">
        <v>844</v>
      </c>
      <c r="B372" s="455" t="s">
        <v>583</v>
      </c>
      <c r="C372" s="568" t="s">
        <v>968</v>
      </c>
      <c r="D372" s="594" t="s">
        <v>939</v>
      </c>
      <c r="E372" s="570" t="s">
        <v>924</v>
      </c>
      <c r="F372" s="568" t="s">
        <v>925</v>
      </c>
      <c r="G372" s="568">
        <v>2014</v>
      </c>
      <c r="H372" s="568" t="s">
        <v>926</v>
      </c>
    </row>
    <row r="373" spans="1:8" ht="18" customHeight="1">
      <c r="A373" s="632"/>
      <c r="B373" s="450" t="s">
        <v>582</v>
      </c>
      <c r="C373" s="622"/>
      <c r="D373" s="572"/>
      <c r="E373" s="572"/>
      <c r="F373" s="571"/>
      <c r="G373" s="571"/>
      <c r="H373" s="571"/>
    </row>
    <row r="374" spans="1:8" ht="18" customHeight="1">
      <c r="A374" s="632"/>
      <c r="B374" s="450" t="s">
        <v>682</v>
      </c>
      <c r="C374" s="622"/>
      <c r="D374" s="572"/>
      <c r="E374" s="572"/>
      <c r="F374" s="571"/>
      <c r="G374" s="571"/>
      <c r="H374" s="571"/>
    </row>
    <row r="375" spans="1:8" ht="18" customHeight="1">
      <c r="A375" s="632"/>
      <c r="B375" s="450" t="s">
        <v>683</v>
      </c>
      <c r="C375" s="596"/>
      <c r="D375" s="573"/>
      <c r="E375" s="573"/>
      <c r="F375" s="569"/>
      <c r="G375" s="569"/>
      <c r="H375" s="569"/>
    </row>
    <row r="376" spans="1:8" ht="18" customHeight="1">
      <c r="A376" s="623" t="s">
        <v>845</v>
      </c>
      <c r="B376" s="450" t="s">
        <v>308</v>
      </c>
      <c r="C376" s="568" t="s">
        <v>969</v>
      </c>
      <c r="D376" s="594" t="s">
        <v>940</v>
      </c>
      <c r="E376" s="570" t="s">
        <v>927</v>
      </c>
      <c r="F376" s="568" t="s">
        <v>928</v>
      </c>
      <c r="G376" s="568">
        <v>2014</v>
      </c>
      <c r="H376" s="568" t="s">
        <v>929</v>
      </c>
    </row>
    <row r="377" spans="1:8" ht="18" customHeight="1">
      <c r="A377" s="623"/>
      <c r="B377" s="450" t="s">
        <v>309</v>
      </c>
      <c r="C377" s="571"/>
      <c r="D377" s="572"/>
      <c r="E377" s="572"/>
      <c r="F377" s="571"/>
      <c r="G377" s="571"/>
      <c r="H377" s="571"/>
    </row>
    <row r="378" spans="1:8" ht="18" customHeight="1">
      <c r="A378" s="623"/>
      <c r="B378" s="450" t="s">
        <v>25</v>
      </c>
      <c r="C378" s="571"/>
      <c r="D378" s="572"/>
      <c r="E378" s="572"/>
      <c r="F378" s="571"/>
      <c r="G378" s="571"/>
      <c r="H378" s="571"/>
    </row>
    <row r="379" spans="1:8" ht="18" customHeight="1">
      <c r="A379" s="623"/>
      <c r="B379" s="450" t="s">
        <v>26</v>
      </c>
      <c r="C379" s="569"/>
      <c r="D379" s="573"/>
      <c r="E379" s="573"/>
      <c r="F379" s="569"/>
      <c r="G379" s="569"/>
      <c r="H379" s="569"/>
    </row>
    <row r="380" spans="1:8" ht="42.95" customHeight="1">
      <c r="A380" s="457" t="s">
        <v>846</v>
      </c>
      <c r="B380" s="450" t="s">
        <v>680</v>
      </c>
      <c r="C380" s="501" t="s">
        <v>970</v>
      </c>
      <c r="D380" s="475" t="s">
        <v>941</v>
      </c>
      <c r="E380" s="471" t="s">
        <v>930</v>
      </c>
      <c r="F380" s="120" t="s">
        <v>931</v>
      </c>
      <c r="G380" s="120" t="s">
        <v>921</v>
      </c>
      <c r="H380" s="120" t="s">
        <v>932</v>
      </c>
    </row>
    <row r="381" spans="1:8" ht="18" customHeight="1">
      <c r="A381" s="623" t="s">
        <v>847</v>
      </c>
      <c r="B381" s="450" t="s">
        <v>730</v>
      </c>
      <c r="C381" s="568" t="s">
        <v>971</v>
      </c>
      <c r="D381" s="594" t="s">
        <v>942</v>
      </c>
      <c r="E381" s="568" t="s">
        <v>916</v>
      </c>
      <c r="F381" s="568" t="s">
        <v>917</v>
      </c>
      <c r="G381" s="580">
        <v>42461</v>
      </c>
      <c r="H381" s="568" t="s">
        <v>918</v>
      </c>
    </row>
    <row r="382" spans="1:8" ht="18" customHeight="1">
      <c r="A382" s="623"/>
      <c r="B382" s="450" t="s">
        <v>318</v>
      </c>
      <c r="C382" s="622"/>
      <c r="D382" s="572"/>
      <c r="E382" s="571"/>
      <c r="F382" s="571"/>
      <c r="G382" s="581"/>
      <c r="H382" s="571"/>
    </row>
    <row r="383" spans="1:8" ht="18" customHeight="1">
      <c r="A383" s="623"/>
      <c r="B383" s="450" t="s">
        <v>731</v>
      </c>
      <c r="C383" s="622"/>
      <c r="D383" s="572"/>
      <c r="E383" s="571"/>
      <c r="F383" s="571"/>
      <c r="G383" s="581"/>
      <c r="H383" s="571"/>
    </row>
    <row r="384" spans="1:8" ht="18" customHeight="1">
      <c r="A384" s="623"/>
      <c r="B384" s="450" t="s">
        <v>319</v>
      </c>
      <c r="C384" s="622"/>
      <c r="D384" s="572"/>
      <c r="E384" s="571"/>
      <c r="F384" s="571"/>
      <c r="G384" s="581"/>
      <c r="H384" s="571"/>
    </row>
    <row r="385" spans="1:8" ht="18" customHeight="1">
      <c r="A385" s="623"/>
      <c r="B385" s="450" t="s">
        <v>732</v>
      </c>
      <c r="C385" s="622"/>
      <c r="D385" s="572"/>
      <c r="E385" s="571"/>
      <c r="F385" s="571"/>
      <c r="G385" s="581"/>
      <c r="H385" s="571"/>
    </row>
    <row r="386" spans="1:8" ht="18" customHeight="1">
      <c r="A386" s="623"/>
      <c r="B386" s="450" t="s">
        <v>320</v>
      </c>
      <c r="C386" s="596"/>
      <c r="D386" s="573"/>
      <c r="E386" s="569"/>
      <c r="F386" s="569"/>
      <c r="G386" s="582"/>
      <c r="H386" s="569"/>
    </row>
    <row r="387" spans="1:8" ht="68.099999999999994" customHeight="1">
      <c r="A387" s="457" t="s">
        <v>848</v>
      </c>
      <c r="B387" s="450" t="s">
        <v>377</v>
      </c>
      <c r="C387" s="501" t="s">
        <v>972</v>
      </c>
      <c r="D387" s="475" t="s">
        <v>943</v>
      </c>
      <c r="E387" s="471" t="s">
        <v>924</v>
      </c>
      <c r="F387" s="120" t="s">
        <v>925</v>
      </c>
      <c r="G387" s="120">
        <v>2014</v>
      </c>
      <c r="H387" s="120" t="s">
        <v>926</v>
      </c>
    </row>
    <row r="388" spans="1:8" ht="18" customHeight="1">
      <c r="A388" s="623" t="s">
        <v>849</v>
      </c>
      <c r="B388" s="450" t="s">
        <v>728</v>
      </c>
      <c r="C388" s="620" t="s">
        <v>973</v>
      </c>
      <c r="D388" s="594" t="s">
        <v>944</v>
      </c>
      <c r="E388" s="570" t="s">
        <v>924</v>
      </c>
      <c r="F388" s="568" t="s">
        <v>925</v>
      </c>
      <c r="G388" s="568">
        <v>2014</v>
      </c>
      <c r="H388" s="568" t="s">
        <v>926</v>
      </c>
    </row>
    <row r="389" spans="1:8" ht="27" customHeight="1">
      <c r="A389" s="623"/>
      <c r="B389" s="450" t="s">
        <v>729</v>
      </c>
      <c r="C389" s="621"/>
      <c r="D389" s="573"/>
      <c r="E389" s="573"/>
      <c r="F389" s="569"/>
      <c r="G389" s="569"/>
      <c r="H389" s="569"/>
    </row>
    <row r="390" spans="1:8" ht="18" customHeight="1">
      <c r="A390" s="633" t="s">
        <v>850</v>
      </c>
      <c r="B390" s="466" t="s">
        <v>760</v>
      </c>
      <c r="C390" s="568" t="s">
        <v>974</v>
      </c>
      <c r="D390" s="594" t="s">
        <v>945</v>
      </c>
      <c r="E390" s="570" t="s">
        <v>919</v>
      </c>
      <c r="F390" s="568" t="s">
        <v>920</v>
      </c>
      <c r="G390" s="568" t="s">
        <v>921</v>
      </c>
      <c r="H390" s="568" t="s">
        <v>922</v>
      </c>
    </row>
    <row r="391" spans="1:8" ht="18" customHeight="1">
      <c r="A391" s="633"/>
      <c r="B391" s="466" t="s">
        <v>761</v>
      </c>
      <c r="C391" s="571"/>
      <c r="D391" s="572"/>
      <c r="E391" s="572"/>
      <c r="F391" s="571"/>
      <c r="G391" s="571"/>
      <c r="H391" s="571"/>
    </row>
    <row r="392" spans="1:8" ht="18" customHeight="1">
      <c r="A392" s="633"/>
      <c r="B392" s="466" t="s">
        <v>762</v>
      </c>
      <c r="C392" s="571"/>
      <c r="D392" s="572"/>
      <c r="E392" s="572"/>
      <c r="F392" s="571"/>
      <c r="G392" s="571"/>
      <c r="H392" s="571"/>
    </row>
    <row r="393" spans="1:8" ht="18" customHeight="1">
      <c r="A393" s="633"/>
      <c r="B393" s="466" t="s">
        <v>763</v>
      </c>
      <c r="C393" s="571"/>
      <c r="D393" s="572"/>
      <c r="E393" s="572"/>
      <c r="F393" s="571"/>
      <c r="G393" s="571"/>
      <c r="H393" s="571"/>
    </row>
    <row r="394" spans="1:8" ht="18" customHeight="1">
      <c r="A394" s="633"/>
      <c r="B394" s="466" t="s">
        <v>764</v>
      </c>
      <c r="C394" s="571"/>
      <c r="D394" s="572"/>
      <c r="E394" s="572"/>
      <c r="F394" s="571"/>
      <c r="G394" s="571"/>
      <c r="H394" s="571"/>
    </row>
    <row r="395" spans="1:8" ht="18" customHeight="1">
      <c r="A395" s="633"/>
      <c r="B395" s="466" t="s">
        <v>765</v>
      </c>
      <c r="C395" s="571"/>
      <c r="D395" s="572"/>
      <c r="E395" s="572"/>
      <c r="F395" s="571"/>
      <c r="G395" s="571"/>
      <c r="H395" s="571"/>
    </row>
    <row r="396" spans="1:8" ht="18" customHeight="1">
      <c r="A396" s="633"/>
      <c r="B396" s="466" t="s">
        <v>766</v>
      </c>
      <c r="C396" s="571"/>
      <c r="D396" s="572"/>
      <c r="E396" s="572"/>
      <c r="F396" s="571"/>
      <c r="G396" s="571"/>
      <c r="H396" s="571"/>
    </row>
    <row r="397" spans="1:8" ht="5.0999999999999996" customHeight="1">
      <c r="A397" s="633"/>
      <c r="B397" s="466" t="s">
        <v>767</v>
      </c>
      <c r="C397" s="569"/>
      <c r="D397" s="573"/>
      <c r="E397" s="573"/>
      <c r="F397" s="569"/>
      <c r="G397" s="569"/>
      <c r="H397" s="569"/>
    </row>
    <row r="398" spans="1:8" ht="18" customHeight="1">
      <c r="A398" s="633" t="s">
        <v>851</v>
      </c>
      <c r="B398" s="466" t="s">
        <v>769</v>
      </c>
      <c r="C398" s="568" t="s">
        <v>975</v>
      </c>
      <c r="D398" s="594" t="s">
        <v>946</v>
      </c>
      <c r="E398" s="570" t="s">
        <v>919</v>
      </c>
      <c r="F398" s="568" t="s">
        <v>920</v>
      </c>
      <c r="G398" s="568" t="s">
        <v>921</v>
      </c>
      <c r="H398" s="568" t="s">
        <v>922</v>
      </c>
    </row>
    <row r="399" spans="1:8" ht="18" customHeight="1">
      <c r="A399" s="633"/>
      <c r="B399" s="466" t="s">
        <v>770</v>
      </c>
      <c r="C399" s="622"/>
      <c r="D399" s="572"/>
      <c r="E399" s="572"/>
      <c r="F399" s="571"/>
      <c r="G399" s="571"/>
      <c r="H399" s="571"/>
    </row>
    <row r="400" spans="1:8" ht="18" customHeight="1">
      <c r="A400" s="633"/>
      <c r="B400" s="466" t="s">
        <v>771</v>
      </c>
      <c r="C400" s="622"/>
      <c r="D400" s="572"/>
      <c r="E400" s="572"/>
      <c r="F400" s="571"/>
      <c r="G400" s="571"/>
      <c r="H400" s="571"/>
    </row>
    <row r="401" spans="1:8" ht="18" customHeight="1">
      <c r="A401" s="633"/>
      <c r="B401" s="466" t="s">
        <v>772</v>
      </c>
      <c r="C401" s="596"/>
      <c r="D401" s="573"/>
      <c r="E401" s="573"/>
      <c r="F401" s="569"/>
      <c r="G401" s="569"/>
      <c r="H401" s="569"/>
    </row>
    <row r="402" spans="1:8" s="16" customFormat="1" ht="18" customHeight="1">
      <c r="A402" s="627" t="s">
        <v>910</v>
      </c>
      <c r="B402" s="628"/>
      <c r="C402" s="628"/>
      <c r="D402" s="628"/>
      <c r="E402" s="628"/>
      <c r="F402" s="628"/>
      <c r="G402" s="628"/>
      <c r="H402" s="628"/>
    </row>
    <row r="403" spans="1:8" ht="18" customHeight="1">
      <c r="A403" s="515" t="s">
        <v>852</v>
      </c>
      <c r="B403" s="450" t="s">
        <v>660</v>
      </c>
      <c r="C403" s="513" t="s">
        <v>1047</v>
      </c>
      <c r="D403" s="594" t="s">
        <v>1064</v>
      </c>
      <c r="E403" s="568" t="s">
        <v>1124</v>
      </c>
      <c r="F403" s="568" t="s">
        <v>931</v>
      </c>
      <c r="G403" s="568" t="s">
        <v>1035</v>
      </c>
      <c r="H403" s="568" t="s">
        <v>1087</v>
      </c>
    </row>
    <row r="404" spans="1:8" ht="18" customHeight="1">
      <c r="A404" s="516"/>
      <c r="B404" s="450" t="s">
        <v>661</v>
      </c>
      <c r="C404" s="513" t="s">
        <v>1047</v>
      </c>
      <c r="D404" s="599"/>
      <c r="E404" s="571"/>
      <c r="F404" s="571"/>
      <c r="G404" s="571"/>
      <c r="H404" s="571"/>
    </row>
    <row r="405" spans="1:8" ht="18" customHeight="1">
      <c r="A405" s="516"/>
      <c r="B405" s="450" t="s">
        <v>662</v>
      </c>
      <c r="C405" s="513" t="s">
        <v>1047</v>
      </c>
      <c r="D405" s="599"/>
      <c r="E405" s="571"/>
      <c r="F405" s="571"/>
      <c r="G405" s="571"/>
      <c r="H405" s="571"/>
    </row>
    <row r="406" spans="1:8" ht="18" customHeight="1">
      <c r="A406" s="516"/>
      <c r="B406" s="450" t="s">
        <v>663</v>
      </c>
      <c r="C406" s="513" t="s">
        <v>1047</v>
      </c>
      <c r="D406" s="599"/>
      <c r="E406" s="571"/>
      <c r="F406" s="571"/>
      <c r="G406" s="571"/>
      <c r="H406" s="571"/>
    </row>
    <row r="407" spans="1:8" ht="18" customHeight="1">
      <c r="A407" s="516"/>
      <c r="B407" s="450" t="s">
        <v>664</v>
      </c>
      <c r="C407" s="513" t="s">
        <v>1047</v>
      </c>
      <c r="D407" s="599"/>
      <c r="E407" s="571"/>
      <c r="F407" s="571"/>
      <c r="G407" s="571"/>
      <c r="H407" s="571"/>
    </row>
    <row r="408" spans="1:8" ht="18" customHeight="1">
      <c r="A408" s="516"/>
      <c r="B408" s="450" t="s">
        <v>665</v>
      </c>
      <c r="C408" s="513" t="s">
        <v>1047</v>
      </c>
      <c r="D408" s="599"/>
      <c r="E408" s="571"/>
      <c r="F408" s="571"/>
      <c r="G408" s="571"/>
      <c r="H408" s="571"/>
    </row>
    <row r="409" spans="1:8" ht="18" customHeight="1">
      <c r="A409" s="516"/>
      <c r="B409" s="450" t="s">
        <v>666</v>
      </c>
      <c r="C409" s="513" t="s">
        <v>1047</v>
      </c>
      <c r="D409" s="599"/>
      <c r="E409" s="571"/>
      <c r="F409" s="571"/>
      <c r="G409" s="571"/>
      <c r="H409" s="571"/>
    </row>
    <row r="410" spans="1:8" ht="18" customHeight="1">
      <c r="A410" s="516"/>
      <c r="B410" s="450" t="s">
        <v>667</v>
      </c>
      <c r="C410" s="513" t="s">
        <v>1047</v>
      </c>
      <c r="D410" s="599"/>
      <c r="E410" s="571"/>
      <c r="F410" s="571"/>
      <c r="G410" s="571"/>
      <c r="H410" s="571"/>
    </row>
    <row r="411" spans="1:8" ht="18" customHeight="1">
      <c r="A411" s="516"/>
      <c r="B411" s="450" t="s">
        <v>668</v>
      </c>
      <c r="C411" s="513" t="s">
        <v>1047</v>
      </c>
      <c r="D411" s="599"/>
      <c r="E411" s="571"/>
      <c r="F411" s="571"/>
      <c r="G411" s="571"/>
      <c r="H411" s="571"/>
    </row>
    <row r="412" spans="1:8" ht="18" customHeight="1">
      <c r="A412" s="516"/>
      <c r="B412" s="450" t="s">
        <v>669</v>
      </c>
      <c r="C412" s="513" t="s">
        <v>1047</v>
      </c>
      <c r="D412" s="599"/>
      <c r="E412" s="571"/>
      <c r="F412" s="571"/>
      <c r="G412" s="571"/>
      <c r="H412" s="571"/>
    </row>
    <row r="413" spans="1:8" ht="18" customHeight="1">
      <c r="A413" s="516"/>
      <c r="B413" s="450" t="s">
        <v>670</v>
      </c>
      <c r="C413" s="513" t="s">
        <v>1047</v>
      </c>
      <c r="D413" s="599"/>
      <c r="E413" s="571"/>
      <c r="F413" s="571"/>
      <c r="G413" s="571"/>
      <c r="H413" s="571"/>
    </row>
    <row r="414" spans="1:8" ht="18" customHeight="1">
      <c r="A414" s="516"/>
      <c r="B414" s="450" t="s">
        <v>671</v>
      </c>
      <c r="C414" s="513" t="s">
        <v>1047</v>
      </c>
      <c r="D414" s="599"/>
      <c r="E414" s="569"/>
      <c r="F414" s="569"/>
      <c r="G414" s="569"/>
      <c r="H414" s="569"/>
    </row>
    <row r="415" spans="1:8" ht="18" customHeight="1">
      <c r="A415" s="516"/>
      <c r="B415" s="450" t="s">
        <v>1058</v>
      </c>
      <c r="C415" s="513" t="s">
        <v>1047</v>
      </c>
      <c r="D415" s="599"/>
      <c r="E415" s="568" t="s">
        <v>1063</v>
      </c>
      <c r="F415" s="568" t="s">
        <v>1050</v>
      </c>
      <c r="G415" s="568">
        <v>2015</v>
      </c>
      <c r="H415" s="568" t="s">
        <v>1051</v>
      </c>
    </row>
    <row r="416" spans="1:8" ht="18" customHeight="1">
      <c r="A416" s="516"/>
      <c r="B416" s="450" t="s">
        <v>1059</v>
      </c>
      <c r="C416" s="513" t="s">
        <v>1047</v>
      </c>
      <c r="D416" s="599"/>
      <c r="E416" s="571"/>
      <c r="F416" s="571"/>
      <c r="G416" s="571"/>
      <c r="H416" s="571"/>
    </row>
    <row r="417" spans="1:8" ht="18" customHeight="1">
      <c r="A417" s="516"/>
      <c r="B417" s="450" t="s">
        <v>1060</v>
      </c>
      <c r="C417" s="513" t="s">
        <v>1047</v>
      </c>
      <c r="D417" s="599"/>
      <c r="E417" s="571"/>
      <c r="F417" s="571"/>
      <c r="G417" s="571"/>
      <c r="H417" s="571"/>
    </row>
    <row r="418" spans="1:8" ht="18" customHeight="1">
      <c r="A418" s="516"/>
      <c r="B418" s="450" t="s">
        <v>1061</v>
      </c>
      <c r="C418" s="513" t="s">
        <v>1047</v>
      </c>
      <c r="D418" s="599"/>
      <c r="E418" s="571"/>
      <c r="F418" s="571"/>
      <c r="G418" s="571"/>
      <c r="H418" s="571"/>
    </row>
    <row r="419" spans="1:8" ht="18" customHeight="1">
      <c r="A419" s="516"/>
      <c r="B419" s="450" t="s">
        <v>1062</v>
      </c>
      <c r="C419" s="513" t="s">
        <v>1047</v>
      </c>
      <c r="D419" s="599"/>
      <c r="E419" s="569"/>
      <c r="F419" s="569"/>
      <c r="G419" s="569"/>
      <c r="H419" s="569"/>
    </row>
    <row r="420" spans="1:8" ht="18" customHeight="1">
      <c r="A420" s="516"/>
      <c r="B420" s="450" t="s">
        <v>222</v>
      </c>
      <c r="C420" s="513" t="s">
        <v>1047</v>
      </c>
      <c r="D420" s="599"/>
      <c r="E420" s="568" t="s">
        <v>1123</v>
      </c>
      <c r="F420" s="568" t="s">
        <v>931</v>
      </c>
      <c r="G420" s="568" t="s">
        <v>1035</v>
      </c>
      <c r="H420" s="568" t="s">
        <v>1087</v>
      </c>
    </row>
    <row r="421" spans="1:8" ht="18" customHeight="1">
      <c r="A421" s="516"/>
      <c r="B421" s="450" t="s">
        <v>223</v>
      </c>
      <c r="C421" s="513" t="s">
        <v>1047</v>
      </c>
      <c r="D421" s="599"/>
      <c r="E421" s="571"/>
      <c r="F421" s="571"/>
      <c r="G421" s="571"/>
      <c r="H421" s="571"/>
    </row>
    <row r="422" spans="1:8" ht="18" customHeight="1">
      <c r="A422" s="517"/>
      <c r="B422" s="450" t="s">
        <v>463</v>
      </c>
      <c r="C422" s="513" t="s">
        <v>1047</v>
      </c>
      <c r="D422" s="599"/>
      <c r="E422" s="569"/>
      <c r="F422" s="569"/>
      <c r="G422" s="569"/>
      <c r="H422" s="569"/>
    </row>
    <row r="423" spans="1:8" ht="18" customHeight="1">
      <c r="A423" s="623" t="s">
        <v>853</v>
      </c>
      <c r="B423" s="450" t="s">
        <v>733</v>
      </c>
      <c r="C423" s="513" t="s">
        <v>1047</v>
      </c>
      <c r="D423" s="599"/>
      <c r="E423" s="568" t="s">
        <v>916</v>
      </c>
      <c r="F423" s="568" t="s">
        <v>1122</v>
      </c>
      <c r="G423" s="580">
        <v>42461</v>
      </c>
      <c r="H423" s="568"/>
    </row>
    <row r="424" spans="1:8" ht="18" customHeight="1">
      <c r="A424" s="623"/>
      <c r="B424" s="450" t="s">
        <v>734</v>
      </c>
      <c r="C424" s="513" t="s">
        <v>1047</v>
      </c>
      <c r="D424" s="599"/>
      <c r="E424" s="569"/>
      <c r="F424" s="569"/>
      <c r="G424" s="582"/>
      <c r="H424" s="569"/>
    </row>
    <row r="425" spans="1:8" ht="18" customHeight="1">
      <c r="A425" s="623" t="s">
        <v>854</v>
      </c>
      <c r="B425" s="450" t="s">
        <v>224</v>
      </c>
      <c r="C425" s="513" t="s">
        <v>1047</v>
      </c>
      <c r="D425" s="599"/>
      <c r="E425" s="570" t="s">
        <v>1130</v>
      </c>
      <c r="F425" s="568" t="s">
        <v>1102</v>
      </c>
      <c r="G425" s="568">
        <v>2011</v>
      </c>
      <c r="H425" s="568" t="s">
        <v>1129</v>
      </c>
    </row>
    <row r="426" spans="1:8" ht="18" customHeight="1">
      <c r="A426" s="623"/>
      <c r="B426" s="450" t="s">
        <v>225</v>
      </c>
      <c r="C426" s="513" t="s">
        <v>1047</v>
      </c>
      <c r="D426" s="599"/>
      <c r="E426" s="572"/>
      <c r="F426" s="571"/>
      <c r="G426" s="571"/>
      <c r="H426" s="571"/>
    </row>
    <row r="427" spans="1:8" ht="18" customHeight="1">
      <c r="A427" s="623"/>
      <c r="B427" s="450" t="s">
        <v>226</v>
      </c>
      <c r="C427" s="513" t="s">
        <v>1047</v>
      </c>
      <c r="D427" s="599"/>
      <c r="E427" s="572"/>
      <c r="F427" s="571"/>
      <c r="G427" s="571"/>
      <c r="H427" s="571"/>
    </row>
    <row r="428" spans="1:8" ht="18" customHeight="1">
      <c r="A428" s="623"/>
      <c r="B428" s="450" t="s">
        <v>227</v>
      </c>
      <c r="C428" s="513" t="s">
        <v>1047</v>
      </c>
      <c r="D428" s="599"/>
      <c r="E428" s="572"/>
      <c r="F428" s="571"/>
      <c r="G428" s="571"/>
      <c r="H428" s="571"/>
    </row>
    <row r="429" spans="1:8" ht="18" customHeight="1">
      <c r="A429" s="623"/>
      <c r="B429" s="450" t="s">
        <v>228</v>
      </c>
      <c r="C429" s="513" t="s">
        <v>1047</v>
      </c>
      <c r="D429" s="599"/>
      <c r="E429" s="572"/>
      <c r="F429" s="571"/>
      <c r="G429" s="571"/>
      <c r="H429" s="571"/>
    </row>
    <row r="430" spans="1:8" ht="18" customHeight="1">
      <c r="A430" s="623"/>
      <c r="B430" s="450" t="s">
        <v>229</v>
      </c>
      <c r="C430" s="513" t="s">
        <v>1047</v>
      </c>
      <c r="D430" s="599"/>
      <c r="E430" s="573"/>
      <c r="F430" s="569"/>
      <c r="G430" s="569"/>
      <c r="H430" s="569"/>
    </row>
    <row r="431" spans="1:8" ht="18" customHeight="1">
      <c r="A431" s="623" t="s">
        <v>855</v>
      </c>
      <c r="B431" s="450" t="s">
        <v>230</v>
      </c>
      <c r="C431" s="513" t="s">
        <v>1047</v>
      </c>
      <c r="D431" s="599"/>
      <c r="E431" s="570" t="s">
        <v>1119</v>
      </c>
      <c r="F431" s="568" t="s">
        <v>1120</v>
      </c>
      <c r="G431" s="568">
        <v>2015</v>
      </c>
      <c r="H431" s="568" t="s">
        <v>1121</v>
      </c>
    </row>
    <row r="432" spans="1:8" ht="18" customHeight="1">
      <c r="A432" s="623"/>
      <c r="B432" s="450" t="s">
        <v>231</v>
      </c>
      <c r="C432" s="513" t="s">
        <v>1047</v>
      </c>
      <c r="D432" s="599"/>
      <c r="E432" s="572"/>
      <c r="F432" s="571"/>
      <c r="G432" s="571"/>
      <c r="H432" s="571"/>
    </row>
    <row r="433" spans="1:8" ht="18" customHeight="1">
      <c r="A433" s="623"/>
      <c r="B433" s="450" t="s">
        <v>232</v>
      </c>
      <c r="C433" s="513" t="s">
        <v>1047</v>
      </c>
      <c r="D433" s="599"/>
      <c r="E433" s="572"/>
      <c r="F433" s="571"/>
      <c r="G433" s="571"/>
      <c r="H433" s="571"/>
    </row>
    <row r="434" spans="1:8" ht="18" customHeight="1">
      <c r="A434" s="623"/>
      <c r="B434" s="450" t="s">
        <v>233</v>
      </c>
      <c r="C434" s="513" t="s">
        <v>1047</v>
      </c>
      <c r="D434" s="600"/>
      <c r="E434" s="573"/>
      <c r="F434" s="569"/>
      <c r="G434" s="569"/>
      <c r="H434" s="569"/>
    </row>
    <row r="435" spans="1:8" s="16" customFormat="1" ht="18" customHeight="1">
      <c r="A435" s="629" t="s">
        <v>909</v>
      </c>
      <c r="B435" s="630"/>
      <c r="C435" s="630"/>
      <c r="D435" s="630"/>
      <c r="E435" s="630"/>
      <c r="F435" s="630"/>
      <c r="G435" s="630"/>
      <c r="H435" s="630"/>
    </row>
    <row r="436" spans="1:8" ht="18" customHeight="1">
      <c r="A436" s="623" t="s">
        <v>1213</v>
      </c>
      <c r="B436" s="556" t="s">
        <v>1208</v>
      </c>
      <c r="C436" s="513" t="s">
        <v>1047</v>
      </c>
      <c r="D436" s="594" t="s">
        <v>1076</v>
      </c>
      <c r="E436" s="570" t="s">
        <v>1118</v>
      </c>
      <c r="F436" s="568" t="s">
        <v>931</v>
      </c>
      <c r="G436" s="568">
        <v>2011</v>
      </c>
      <c r="H436" s="568" t="s">
        <v>1125</v>
      </c>
    </row>
    <row r="437" spans="1:8" ht="18" customHeight="1">
      <c r="A437" s="639"/>
      <c r="B437" s="557" t="s">
        <v>1210</v>
      </c>
      <c r="C437" s="513" t="s">
        <v>1047</v>
      </c>
      <c r="D437" s="599"/>
      <c r="E437" s="572"/>
      <c r="F437" s="571"/>
      <c r="G437" s="571"/>
      <c r="H437" s="571"/>
    </row>
    <row r="438" spans="1:8" ht="18" customHeight="1">
      <c r="A438" s="623" t="s">
        <v>1211</v>
      </c>
      <c r="B438" s="450" t="s">
        <v>1212</v>
      </c>
      <c r="C438" s="513" t="s">
        <v>1047</v>
      </c>
      <c r="D438" s="599"/>
      <c r="E438" s="572"/>
      <c r="F438" s="571"/>
      <c r="G438" s="571"/>
      <c r="H438" s="571"/>
    </row>
    <row r="439" spans="1:8" ht="18" customHeight="1">
      <c r="A439" s="639"/>
      <c r="B439" s="450" t="s">
        <v>737</v>
      </c>
      <c r="C439" s="513" t="s">
        <v>1047</v>
      </c>
      <c r="D439" s="599"/>
      <c r="E439" s="572"/>
      <c r="F439" s="571"/>
      <c r="G439" s="571"/>
      <c r="H439" s="571"/>
    </row>
    <row r="440" spans="1:8" ht="18" customHeight="1">
      <c r="A440" s="639"/>
      <c r="B440" s="450" t="s">
        <v>738</v>
      </c>
      <c r="C440" s="513" t="s">
        <v>1047</v>
      </c>
      <c r="D440" s="599"/>
      <c r="E440" s="572"/>
      <c r="F440" s="571"/>
      <c r="G440" s="571"/>
      <c r="H440" s="571"/>
    </row>
    <row r="441" spans="1:8" ht="18" customHeight="1">
      <c r="A441" s="623" t="s">
        <v>856</v>
      </c>
      <c r="B441" s="450" t="s">
        <v>13</v>
      </c>
      <c r="C441" s="513" t="s">
        <v>1047</v>
      </c>
      <c r="D441" s="599"/>
      <c r="E441" s="572"/>
      <c r="F441" s="571"/>
      <c r="G441" s="571"/>
      <c r="H441" s="571"/>
    </row>
    <row r="442" spans="1:8" ht="18" customHeight="1">
      <c r="A442" s="639"/>
      <c r="B442" s="450" t="s">
        <v>14</v>
      </c>
      <c r="C442" s="513" t="s">
        <v>1047</v>
      </c>
      <c r="D442" s="599"/>
      <c r="E442" s="572"/>
      <c r="F442" s="571"/>
      <c r="G442" s="571"/>
      <c r="H442" s="571"/>
    </row>
    <row r="443" spans="1:8" ht="18" customHeight="1">
      <c r="A443" s="639"/>
      <c r="B443" s="450" t="s">
        <v>15</v>
      </c>
      <c r="C443" s="513" t="s">
        <v>1047</v>
      </c>
      <c r="D443" s="599"/>
      <c r="E443" s="572"/>
      <c r="F443" s="571"/>
      <c r="G443" s="571"/>
      <c r="H443" s="571"/>
    </row>
    <row r="444" spans="1:8" ht="18" customHeight="1">
      <c r="A444" s="639"/>
      <c r="B444" s="450" t="s">
        <v>16</v>
      </c>
      <c r="C444" s="513" t="s">
        <v>1047</v>
      </c>
      <c r="D444" s="599"/>
      <c r="E444" s="572"/>
      <c r="F444" s="571"/>
      <c r="G444" s="571"/>
      <c r="H444" s="571"/>
    </row>
    <row r="445" spans="1:8" ht="18" customHeight="1">
      <c r="A445" s="640" t="s">
        <v>857</v>
      </c>
      <c r="B445" s="450" t="s">
        <v>648</v>
      </c>
      <c r="C445" s="513" t="s">
        <v>1047</v>
      </c>
      <c r="D445" s="599"/>
      <c r="E445" s="568" t="s">
        <v>916</v>
      </c>
      <c r="F445" s="568" t="s">
        <v>1122</v>
      </c>
      <c r="G445" s="580">
        <v>42461</v>
      </c>
      <c r="H445" s="568" t="s">
        <v>1126</v>
      </c>
    </row>
    <row r="446" spans="1:8" ht="18" customHeight="1">
      <c r="A446" s="640"/>
      <c r="B446" s="450" t="s">
        <v>649</v>
      </c>
      <c r="C446" s="513" t="s">
        <v>1047</v>
      </c>
      <c r="D446" s="599"/>
      <c r="E446" s="569"/>
      <c r="F446" s="569"/>
      <c r="G446" s="582"/>
      <c r="H446" s="569"/>
    </row>
    <row r="447" spans="1:8" ht="24.95" customHeight="1">
      <c r="A447" s="457" t="s">
        <v>858</v>
      </c>
      <c r="B447" s="450" t="s">
        <v>735</v>
      </c>
      <c r="C447" s="513" t="s">
        <v>1047</v>
      </c>
      <c r="D447" s="599"/>
      <c r="E447" s="520" t="s">
        <v>1134</v>
      </c>
      <c r="F447" s="521" t="s">
        <v>1135</v>
      </c>
      <c r="G447" s="521">
        <v>2015</v>
      </c>
      <c r="H447" s="120"/>
    </row>
    <row r="448" spans="1:8" ht="18" customHeight="1">
      <c r="A448" s="623" t="s">
        <v>859</v>
      </c>
      <c r="B448" s="450" t="s">
        <v>250</v>
      </c>
      <c r="C448" s="513" t="s">
        <v>1047</v>
      </c>
      <c r="D448" s="599"/>
      <c r="E448" s="570" t="s">
        <v>1131</v>
      </c>
      <c r="F448" s="568" t="s">
        <v>1128</v>
      </c>
      <c r="G448" s="568" t="s">
        <v>1132</v>
      </c>
      <c r="H448" s="568" t="s">
        <v>1133</v>
      </c>
    </row>
    <row r="449" spans="1:8" ht="18" customHeight="1">
      <c r="A449" s="623"/>
      <c r="B449" s="450" t="s">
        <v>272</v>
      </c>
      <c r="C449" s="513" t="s">
        <v>1047</v>
      </c>
      <c r="D449" s="599"/>
      <c r="E449" s="572"/>
      <c r="F449" s="571"/>
      <c r="G449" s="571"/>
      <c r="H449" s="571"/>
    </row>
    <row r="450" spans="1:8" ht="18" customHeight="1">
      <c r="A450" s="623"/>
      <c r="B450" s="450" t="s">
        <v>273</v>
      </c>
      <c r="C450" s="513" t="s">
        <v>1047</v>
      </c>
      <c r="D450" s="599"/>
      <c r="E450" s="572"/>
      <c r="F450" s="571"/>
      <c r="G450" s="571"/>
      <c r="H450" s="571"/>
    </row>
    <row r="451" spans="1:8" ht="18" customHeight="1">
      <c r="A451" s="623"/>
      <c r="B451" s="450" t="s">
        <v>274</v>
      </c>
      <c r="C451" s="513" t="s">
        <v>1047</v>
      </c>
      <c r="D451" s="599"/>
      <c r="E451" s="572"/>
      <c r="F451" s="571"/>
      <c r="G451" s="571"/>
      <c r="H451" s="571"/>
    </row>
    <row r="452" spans="1:8" ht="18" customHeight="1">
      <c r="A452" s="623"/>
      <c r="B452" s="450" t="s">
        <v>275</v>
      </c>
      <c r="C452" s="513" t="s">
        <v>1047</v>
      </c>
      <c r="D452" s="599"/>
      <c r="E452" s="572"/>
      <c r="F452" s="571"/>
      <c r="G452" s="571"/>
      <c r="H452" s="571"/>
    </row>
    <row r="453" spans="1:8" ht="18" customHeight="1">
      <c r="A453" s="623"/>
      <c r="B453" s="450" t="s">
        <v>276</v>
      </c>
      <c r="C453" s="513" t="s">
        <v>1047</v>
      </c>
      <c r="D453" s="599"/>
      <c r="E453" s="572"/>
      <c r="F453" s="571"/>
      <c r="G453" s="571"/>
      <c r="H453" s="571"/>
    </row>
    <row r="454" spans="1:8" ht="18" customHeight="1">
      <c r="A454" s="623"/>
      <c r="B454" s="450" t="s">
        <v>277</v>
      </c>
      <c r="C454" s="513" t="s">
        <v>1047</v>
      </c>
      <c r="D454" s="599"/>
      <c r="E454" s="572"/>
      <c r="F454" s="571"/>
      <c r="G454" s="571"/>
      <c r="H454" s="571"/>
    </row>
    <row r="455" spans="1:8" ht="18" customHeight="1">
      <c r="A455" s="623"/>
      <c r="B455" s="450" t="s">
        <v>278</v>
      </c>
      <c r="C455" s="513" t="s">
        <v>1047</v>
      </c>
      <c r="D455" s="599"/>
      <c r="E455" s="572"/>
      <c r="F455" s="571"/>
      <c r="G455" s="571"/>
      <c r="H455" s="571"/>
    </row>
    <row r="456" spans="1:8" ht="18" customHeight="1">
      <c r="A456" s="623"/>
      <c r="B456" s="450" t="s">
        <v>279</v>
      </c>
      <c r="C456" s="513" t="s">
        <v>1047</v>
      </c>
      <c r="D456" s="599"/>
      <c r="E456" s="572"/>
      <c r="F456" s="571"/>
      <c r="G456" s="571"/>
      <c r="H456" s="571"/>
    </row>
    <row r="457" spans="1:8" ht="18" customHeight="1">
      <c r="A457" s="623"/>
      <c r="B457" s="450" t="s">
        <v>280</v>
      </c>
      <c r="C457" s="513" t="s">
        <v>1047</v>
      </c>
      <c r="D457" s="599"/>
      <c r="E457" s="572"/>
      <c r="F457" s="571"/>
      <c r="G457" s="571"/>
      <c r="H457" s="571"/>
    </row>
    <row r="458" spans="1:8" ht="18" customHeight="1">
      <c r="A458" s="623"/>
      <c r="B458" s="450" t="s">
        <v>281</v>
      </c>
      <c r="C458" s="513" t="s">
        <v>1047</v>
      </c>
      <c r="D458" s="599"/>
      <c r="E458" s="572"/>
      <c r="F458" s="571"/>
      <c r="G458" s="571"/>
      <c r="H458" s="571"/>
    </row>
    <row r="459" spans="1:8" ht="18" customHeight="1">
      <c r="A459" s="623"/>
      <c r="B459" s="450" t="s">
        <v>282</v>
      </c>
      <c r="C459" s="513" t="s">
        <v>1047</v>
      </c>
      <c r="D459" s="599"/>
      <c r="E459" s="572"/>
      <c r="F459" s="571"/>
      <c r="G459" s="571"/>
      <c r="H459" s="571"/>
    </row>
    <row r="460" spans="1:8" ht="18" customHeight="1">
      <c r="A460" s="623"/>
      <c r="B460" s="450" t="s">
        <v>283</v>
      </c>
      <c r="C460" s="513" t="s">
        <v>1047</v>
      </c>
      <c r="D460" s="599"/>
      <c r="E460" s="573"/>
      <c r="F460" s="569"/>
      <c r="G460" s="569"/>
      <c r="H460" s="569"/>
    </row>
    <row r="461" spans="1:8" ht="18" customHeight="1">
      <c r="A461" s="637" t="s">
        <v>860</v>
      </c>
      <c r="B461" s="456" t="s">
        <v>756</v>
      </c>
      <c r="C461" s="513" t="s">
        <v>1047</v>
      </c>
      <c r="D461" s="599"/>
      <c r="E461" s="570" t="s">
        <v>919</v>
      </c>
      <c r="F461" s="568" t="s">
        <v>920</v>
      </c>
      <c r="G461" s="568" t="s">
        <v>921</v>
      </c>
      <c r="H461" s="568"/>
    </row>
    <row r="462" spans="1:8" ht="18" customHeight="1">
      <c r="A462" s="637"/>
      <c r="B462" s="456" t="s">
        <v>757</v>
      </c>
      <c r="C462" s="513" t="s">
        <v>1047</v>
      </c>
      <c r="D462" s="599"/>
      <c r="E462" s="571"/>
      <c r="F462" s="571"/>
      <c r="G462" s="571"/>
      <c r="H462" s="571"/>
    </row>
    <row r="463" spans="1:8" ht="18" customHeight="1">
      <c r="A463" s="637"/>
      <c r="B463" s="456" t="s">
        <v>758</v>
      </c>
      <c r="C463" s="513" t="s">
        <v>1047</v>
      </c>
      <c r="D463" s="599"/>
      <c r="E463" s="571"/>
      <c r="F463" s="571"/>
      <c r="G463" s="571"/>
      <c r="H463" s="571"/>
    </row>
    <row r="464" spans="1:8" ht="18" customHeight="1">
      <c r="A464" s="637"/>
      <c r="B464" s="456" t="s">
        <v>759</v>
      </c>
      <c r="C464" s="513" t="s">
        <v>1047</v>
      </c>
      <c r="D464" s="599"/>
      <c r="E464" s="569"/>
      <c r="F464" s="569"/>
      <c r="G464" s="569"/>
      <c r="H464" s="569"/>
    </row>
    <row r="465" spans="1:8" ht="18" customHeight="1">
      <c r="A465" s="577" t="s">
        <v>861</v>
      </c>
      <c r="B465" s="450" t="s">
        <v>251</v>
      </c>
      <c r="C465" s="568" t="s">
        <v>260</v>
      </c>
      <c r="D465" s="599"/>
      <c r="E465" s="570" t="s">
        <v>1137</v>
      </c>
      <c r="F465" s="568" t="s">
        <v>1136</v>
      </c>
      <c r="G465" s="568">
        <v>2014</v>
      </c>
      <c r="H465" s="568" t="s">
        <v>1138</v>
      </c>
    </row>
    <row r="466" spans="1:8" ht="18" customHeight="1">
      <c r="A466" s="578"/>
      <c r="B466" s="450" t="s">
        <v>252</v>
      </c>
      <c r="C466" s="571"/>
      <c r="D466" s="599"/>
      <c r="E466" s="572"/>
      <c r="F466" s="571"/>
      <c r="G466" s="571"/>
      <c r="H466" s="571"/>
    </row>
    <row r="467" spans="1:8" ht="18" customHeight="1">
      <c r="A467" s="578"/>
      <c r="B467" s="450" t="s">
        <v>253</v>
      </c>
      <c r="C467" s="571"/>
      <c r="D467" s="599"/>
      <c r="E467" s="572"/>
      <c r="F467" s="571"/>
      <c r="G467" s="571"/>
      <c r="H467" s="571"/>
    </row>
    <row r="468" spans="1:8" ht="18" customHeight="1">
      <c r="A468" s="578"/>
      <c r="B468" s="450" t="s">
        <v>254</v>
      </c>
      <c r="C468" s="571"/>
      <c r="D468" s="599"/>
      <c r="E468" s="572"/>
      <c r="F468" s="571"/>
      <c r="G468" s="571"/>
      <c r="H468" s="571"/>
    </row>
    <row r="469" spans="1:8" ht="18" customHeight="1">
      <c r="A469" s="578"/>
      <c r="B469" s="450" t="s">
        <v>255</v>
      </c>
      <c r="C469" s="571"/>
      <c r="D469" s="599"/>
      <c r="E469" s="572"/>
      <c r="F469" s="571"/>
      <c r="G469" s="571"/>
      <c r="H469" s="571"/>
    </row>
    <row r="470" spans="1:8" ht="18" customHeight="1">
      <c r="A470" s="578"/>
      <c r="B470" s="450" t="s">
        <v>256</v>
      </c>
      <c r="C470" s="571"/>
      <c r="D470" s="599"/>
      <c r="E470" s="572"/>
      <c r="F470" s="571"/>
      <c r="G470" s="571"/>
      <c r="H470" s="571"/>
    </row>
    <row r="471" spans="1:8" ht="18" customHeight="1">
      <c r="A471" s="578"/>
      <c r="B471" s="450" t="s">
        <v>257</v>
      </c>
      <c r="C471" s="571"/>
      <c r="D471" s="599"/>
      <c r="E471" s="572"/>
      <c r="F471" s="571"/>
      <c r="G471" s="571"/>
      <c r="H471" s="571"/>
    </row>
    <row r="472" spans="1:8" ht="18" customHeight="1">
      <c r="A472" s="578"/>
      <c r="B472" s="450" t="s">
        <v>258</v>
      </c>
      <c r="C472" s="571"/>
      <c r="D472" s="599"/>
      <c r="E472" s="572"/>
      <c r="F472" s="571"/>
      <c r="G472" s="571"/>
      <c r="H472" s="571"/>
    </row>
    <row r="473" spans="1:8" ht="18" customHeight="1">
      <c r="A473" s="578"/>
      <c r="B473" s="450" t="s">
        <v>259</v>
      </c>
      <c r="C473" s="569"/>
      <c r="D473" s="599"/>
      <c r="E473" s="573"/>
      <c r="F473" s="569"/>
      <c r="G473" s="569"/>
      <c r="H473" s="569"/>
    </row>
    <row r="474" spans="1:8" s="16" customFormat="1" ht="30" customHeight="1">
      <c r="A474" s="579"/>
      <c r="B474" s="450" t="s">
        <v>1075</v>
      </c>
      <c r="C474" s="513" t="s">
        <v>1047</v>
      </c>
      <c r="D474" s="599"/>
      <c r="E474" s="503" t="s">
        <v>1049</v>
      </c>
      <c r="F474" s="501" t="s">
        <v>1050</v>
      </c>
      <c r="G474" s="501">
        <v>2015</v>
      </c>
      <c r="H474" s="501" t="s">
        <v>1051</v>
      </c>
    </row>
    <row r="475" spans="1:8" ht="18" customHeight="1">
      <c r="A475" s="623" t="s">
        <v>862</v>
      </c>
      <c r="B475" s="450" t="s">
        <v>261</v>
      </c>
      <c r="C475" s="513" t="s">
        <v>1047</v>
      </c>
      <c r="D475" s="599"/>
      <c r="E475" s="570" t="s">
        <v>1118</v>
      </c>
      <c r="F475" s="568" t="s">
        <v>1127</v>
      </c>
      <c r="G475" s="568">
        <v>2011</v>
      </c>
      <c r="H475" s="568" t="s">
        <v>1125</v>
      </c>
    </row>
    <row r="476" spans="1:8" ht="18" customHeight="1">
      <c r="A476" s="623"/>
      <c r="B476" s="450" t="s">
        <v>262</v>
      </c>
      <c r="C476" s="513" t="s">
        <v>1047</v>
      </c>
      <c r="D476" s="599"/>
      <c r="E476" s="572"/>
      <c r="F476" s="571"/>
      <c r="G476" s="571"/>
      <c r="H476" s="571"/>
    </row>
    <row r="477" spans="1:8" ht="18" customHeight="1">
      <c r="A477" s="623"/>
      <c r="B477" s="450" t="s">
        <v>263</v>
      </c>
      <c r="C477" s="513" t="s">
        <v>1047</v>
      </c>
      <c r="D477" s="599"/>
      <c r="E477" s="572"/>
      <c r="F477" s="571"/>
      <c r="G477" s="571"/>
      <c r="H477" s="571"/>
    </row>
    <row r="478" spans="1:8" ht="18" customHeight="1">
      <c r="A478" s="623"/>
      <c r="B478" s="450" t="s">
        <v>264</v>
      </c>
      <c r="C478" s="513" t="s">
        <v>1047</v>
      </c>
      <c r="D478" s="599"/>
      <c r="E478" s="572"/>
      <c r="F478" s="571"/>
      <c r="G478" s="571"/>
      <c r="H478" s="571"/>
    </row>
    <row r="479" spans="1:8" ht="18" customHeight="1">
      <c r="A479" s="623"/>
      <c r="B479" s="450" t="s">
        <v>265</v>
      </c>
      <c r="C479" s="513" t="s">
        <v>1047</v>
      </c>
      <c r="D479" s="599"/>
      <c r="E479" s="572"/>
      <c r="F479" s="571"/>
      <c r="G479" s="571"/>
      <c r="H479" s="571"/>
    </row>
    <row r="480" spans="1:8" ht="18" customHeight="1">
      <c r="A480" s="623"/>
      <c r="B480" s="450" t="s">
        <v>266</v>
      </c>
      <c r="C480" s="513" t="s">
        <v>1047</v>
      </c>
      <c r="D480" s="599"/>
      <c r="E480" s="572"/>
      <c r="F480" s="571"/>
      <c r="G480" s="571"/>
      <c r="H480" s="571"/>
    </row>
    <row r="481" spans="1:8" ht="18" customHeight="1">
      <c r="A481" s="623"/>
      <c r="B481" s="450" t="s">
        <v>267</v>
      </c>
      <c r="C481" s="513" t="s">
        <v>1047</v>
      </c>
      <c r="D481" s="599"/>
      <c r="E481" s="572"/>
      <c r="F481" s="571"/>
      <c r="G481" s="571"/>
      <c r="H481" s="571"/>
    </row>
    <row r="482" spans="1:8" ht="18" customHeight="1">
      <c r="A482" s="623"/>
      <c r="B482" s="450" t="s">
        <v>268</v>
      </c>
      <c r="C482" s="513" t="s">
        <v>1047</v>
      </c>
      <c r="D482" s="599"/>
      <c r="E482" s="572"/>
      <c r="F482" s="571"/>
      <c r="G482" s="571"/>
      <c r="H482" s="571"/>
    </row>
    <row r="483" spans="1:8" ht="18" customHeight="1">
      <c r="A483" s="623"/>
      <c r="B483" s="450" t="s">
        <v>269</v>
      </c>
      <c r="C483" s="513" t="s">
        <v>1047</v>
      </c>
      <c r="D483" s="599"/>
      <c r="E483" s="572"/>
      <c r="F483" s="571"/>
      <c r="G483" s="571"/>
      <c r="H483" s="571"/>
    </row>
    <row r="484" spans="1:8" ht="18" customHeight="1">
      <c r="A484" s="623"/>
      <c r="B484" s="450" t="s">
        <v>270</v>
      </c>
      <c r="C484" s="513" t="s">
        <v>1047</v>
      </c>
      <c r="D484" s="599"/>
      <c r="E484" s="572"/>
      <c r="F484" s="571"/>
      <c r="G484" s="571"/>
      <c r="H484" s="571"/>
    </row>
    <row r="485" spans="1:8" ht="18" customHeight="1">
      <c r="A485" s="623"/>
      <c r="B485" s="450" t="s">
        <v>271</v>
      </c>
      <c r="C485" s="513" t="s">
        <v>1047</v>
      </c>
      <c r="D485" s="599"/>
      <c r="E485" s="573"/>
      <c r="F485" s="569"/>
      <c r="G485" s="569"/>
      <c r="H485" s="569"/>
    </row>
    <row r="486" spans="1:8" ht="18" customHeight="1">
      <c r="A486" s="623" t="s">
        <v>40</v>
      </c>
      <c r="B486" s="450" t="s">
        <v>297</v>
      </c>
      <c r="C486" s="513" t="s">
        <v>1047</v>
      </c>
      <c r="D486" s="599"/>
      <c r="E486" s="568" t="s">
        <v>1139</v>
      </c>
      <c r="F486" s="568" t="s">
        <v>1140</v>
      </c>
      <c r="G486" s="568">
        <v>2014</v>
      </c>
      <c r="H486" s="568" t="s">
        <v>1141</v>
      </c>
    </row>
    <row r="487" spans="1:8" ht="18" customHeight="1">
      <c r="A487" s="623"/>
      <c r="B487" s="450" t="s">
        <v>285</v>
      </c>
      <c r="C487" s="513" t="s">
        <v>1047</v>
      </c>
      <c r="D487" s="599"/>
      <c r="E487" s="571"/>
      <c r="F487" s="571"/>
      <c r="G487" s="571"/>
      <c r="H487" s="571"/>
    </row>
    <row r="488" spans="1:8" ht="18" customHeight="1">
      <c r="A488" s="623"/>
      <c r="B488" s="450" t="s">
        <v>286</v>
      </c>
      <c r="C488" s="513" t="s">
        <v>1047</v>
      </c>
      <c r="D488" s="599"/>
      <c r="E488" s="571"/>
      <c r="F488" s="571"/>
      <c r="G488" s="571"/>
      <c r="H488" s="571"/>
    </row>
    <row r="489" spans="1:8" ht="18" customHeight="1">
      <c r="A489" s="623"/>
      <c r="B489" s="450" t="s">
        <v>284</v>
      </c>
      <c r="C489" s="513" t="s">
        <v>1047</v>
      </c>
      <c r="D489" s="599"/>
      <c r="E489" s="571"/>
      <c r="F489" s="571"/>
      <c r="G489" s="571"/>
      <c r="H489" s="571"/>
    </row>
    <row r="490" spans="1:8" ht="18" customHeight="1">
      <c r="A490" s="623"/>
      <c r="B490" s="450" t="s">
        <v>287</v>
      </c>
      <c r="C490" s="513" t="s">
        <v>1047</v>
      </c>
      <c r="D490" s="599"/>
      <c r="E490" s="571"/>
      <c r="F490" s="571"/>
      <c r="G490" s="571"/>
      <c r="H490" s="571"/>
    </row>
    <row r="491" spans="1:8" ht="18" customHeight="1">
      <c r="A491" s="623"/>
      <c r="B491" s="450" t="s">
        <v>288</v>
      </c>
      <c r="C491" s="513" t="s">
        <v>1047</v>
      </c>
      <c r="D491" s="599"/>
      <c r="E491" s="571"/>
      <c r="F491" s="571"/>
      <c r="G491" s="571"/>
      <c r="H491" s="571"/>
    </row>
    <row r="492" spans="1:8" ht="18" customHeight="1">
      <c r="A492" s="623"/>
      <c r="B492" s="450" t="s">
        <v>41</v>
      </c>
      <c r="C492" s="513" t="s">
        <v>1047</v>
      </c>
      <c r="D492" s="599"/>
      <c r="E492" s="569"/>
      <c r="F492" s="569"/>
      <c r="G492" s="569"/>
      <c r="H492" s="569"/>
    </row>
    <row r="493" spans="1:8" ht="18" customHeight="1">
      <c r="A493" s="457" t="s">
        <v>863</v>
      </c>
      <c r="B493" s="450" t="s">
        <v>736</v>
      </c>
      <c r="C493" s="513" t="s">
        <v>1047</v>
      </c>
      <c r="D493" s="599"/>
      <c r="E493" s="503" t="s">
        <v>1130</v>
      </c>
      <c r="F493" s="120" t="s">
        <v>1102</v>
      </c>
      <c r="G493" s="120">
        <v>2015</v>
      </c>
      <c r="H493" s="120"/>
    </row>
    <row r="494" spans="1:8" ht="18" customHeight="1">
      <c r="A494" s="623" t="s">
        <v>864</v>
      </c>
      <c r="B494" s="450" t="s">
        <v>290</v>
      </c>
      <c r="C494" s="513" t="s">
        <v>1047</v>
      </c>
      <c r="D494" s="599"/>
      <c r="E494" s="568" t="s">
        <v>1139</v>
      </c>
      <c r="F494" s="568" t="s">
        <v>1140</v>
      </c>
      <c r="G494" s="568">
        <v>2014</v>
      </c>
      <c r="H494" s="568" t="s">
        <v>1141</v>
      </c>
    </row>
    <row r="495" spans="1:8" ht="18" customHeight="1">
      <c r="A495" s="623"/>
      <c r="B495" s="450" t="s">
        <v>291</v>
      </c>
      <c r="C495" s="513" t="s">
        <v>1047</v>
      </c>
      <c r="D495" s="599"/>
      <c r="E495" s="571"/>
      <c r="F495" s="571"/>
      <c r="G495" s="571"/>
      <c r="H495" s="571"/>
    </row>
    <row r="496" spans="1:8" ht="18" customHeight="1">
      <c r="A496" s="623"/>
      <c r="B496" s="450" t="s">
        <v>289</v>
      </c>
      <c r="C496" s="513" t="s">
        <v>1047</v>
      </c>
      <c r="D496" s="599"/>
      <c r="E496" s="571"/>
      <c r="F496" s="571"/>
      <c r="G496" s="571"/>
      <c r="H496" s="571"/>
    </row>
    <row r="497" spans="1:8" ht="18" customHeight="1">
      <c r="A497" s="623"/>
      <c r="B497" s="450" t="s">
        <v>293</v>
      </c>
      <c r="C497" s="513" t="s">
        <v>1047</v>
      </c>
      <c r="D497" s="599"/>
      <c r="E497" s="571"/>
      <c r="F497" s="571"/>
      <c r="G497" s="571"/>
      <c r="H497" s="571"/>
    </row>
    <row r="498" spans="1:8" ht="18" customHeight="1">
      <c r="A498" s="623"/>
      <c r="B498" s="450" t="s">
        <v>294</v>
      </c>
      <c r="C498" s="513" t="s">
        <v>1047</v>
      </c>
      <c r="D498" s="599"/>
      <c r="E498" s="569"/>
      <c r="F498" s="569"/>
      <c r="G498" s="569"/>
      <c r="H498" s="569"/>
    </row>
    <row r="499" spans="1:8" ht="18" customHeight="1">
      <c r="A499" s="623"/>
      <c r="B499" s="450" t="s">
        <v>292</v>
      </c>
      <c r="C499" s="513" t="s">
        <v>1047</v>
      </c>
      <c r="D499" s="599"/>
      <c r="E499" s="570" t="s">
        <v>1134</v>
      </c>
      <c r="F499" s="588" t="s">
        <v>1135</v>
      </c>
      <c r="G499" s="588">
        <v>2015</v>
      </c>
      <c r="H499" s="568" t="s">
        <v>768</v>
      </c>
    </row>
    <row r="500" spans="1:8" ht="18" customHeight="1">
      <c r="A500" s="623" t="s">
        <v>865</v>
      </c>
      <c r="B500" s="450" t="s">
        <v>295</v>
      </c>
      <c r="C500" s="513" t="s">
        <v>1047</v>
      </c>
      <c r="D500" s="599"/>
      <c r="E500" s="572"/>
      <c r="F500" s="590"/>
      <c r="G500" s="590"/>
      <c r="H500" s="571"/>
    </row>
    <row r="501" spans="1:8" ht="18" customHeight="1">
      <c r="A501" s="623"/>
      <c r="B501" s="450" t="s">
        <v>296</v>
      </c>
      <c r="C501" s="513" t="s">
        <v>1047</v>
      </c>
      <c r="D501" s="599"/>
      <c r="E501" s="572"/>
      <c r="F501" s="590"/>
      <c r="G501" s="590"/>
      <c r="H501" s="571"/>
    </row>
    <row r="502" spans="1:8" ht="18" customHeight="1">
      <c r="A502" s="623" t="s">
        <v>866</v>
      </c>
      <c r="B502" s="450" t="s">
        <v>494</v>
      </c>
      <c r="C502" s="513" t="s">
        <v>1047</v>
      </c>
      <c r="D502" s="599"/>
      <c r="E502" s="568" t="s">
        <v>916</v>
      </c>
      <c r="F502" s="568" t="s">
        <v>1122</v>
      </c>
      <c r="G502" s="580">
        <v>42461</v>
      </c>
      <c r="H502" s="568"/>
    </row>
    <row r="503" spans="1:8" ht="18" customHeight="1">
      <c r="A503" s="623"/>
      <c r="B503" s="450" t="s">
        <v>495</v>
      </c>
      <c r="C503" s="513" t="s">
        <v>1047</v>
      </c>
      <c r="D503" s="599"/>
      <c r="E503" s="571"/>
      <c r="F503" s="571"/>
      <c r="G503" s="581"/>
      <c r="H503" s="571"/>
    </row>
    <row r="504" spans="1:8" ht="18" customHeight="1">
      <c r="A504" s="623"/>
      <c r="B504" s="450" t="s">
        <v>496</v>
      </c>
      <c r="C504" s="513" t="s">
        <v>1047</v>
      </c>
      <c r="D504" s="599"/>
      <c r="E504" s="571"/>
      <c r="F504" s="571"/>
      <c r="G504" s="581"/>
      <c r="H504" s="571"/>
    </row>
    <row r="505" spans="1:8" ht="18" customHeight="1">
      <c r="A505" s="623"/>
      <c r="B505" s="450" t="s">
        <v>497</v>
      </c>
      <c r="C505" s="513" t="s">
        <v>1047</v>
      </c>
      <c r="D505" s="599"/>
      <c r="E505" s="571"/>
      <c r="F505" s="571"/>
      <c r="G505" s="581"/>
      <c r="H505" s="571"/>
    </row>
    <row r="506" spans="1:8" ht="18" customHeight="1">
      <c r="A506" s="623" t="s">
        <v>867</v>
      </c>
      <c r="B506" s="450" t="s">
        <v>207</v>
      </c>
      <c r="C506" s="513" t="s">
        <v>1047</v>
      </c>
      <c r="D506" s="599"/>
      <c r="E506" s="571"/>
      <c r="F506" s="571"/>
      <c r="G506" s="581"/>
      <c r="H506" s="571"/>
    </row>
    <row r="507" spans="1:8" ht="18" customHeight="1">
      <c r="A507" s="623"/>
      <c r="B507" s="450" t="s">
        <v>206</v>
      </c>
      <c r="C507" s="513" t="s">
        <v>1047</v>
      </c>
      <c r="D507" s="600"/>
      <c r="E507" s="569"/>
      <c r="F507" s="569"/>
      <c r="G507" s="582"/>
      <c r="H507" s="569"/>
    </row>
    <row r="508" spans="1:8" s="16" customFormat="1" ht="18" customHeight="1">
      <c r="A508" s="629" t="s">
        <v>911</v>
      </c>
      <c r="B508" s="630"/>
      <c r="C508" s="630"/>
      <c r="D508" s="630"/>
      <c r="E508" s="630"/>
      <c r="F508" s="630"/>
      <c r="G508" s="630"/>
      <c r="H508" s="630"/>
    </row>
    <row r="509" spans="1:8" ht="18" customHeight="1">
      <c r="A509" s="623" t="s">
        <v>868</v>
      </c>
      <c r="B509" s="450" t="s">
        <v>298</v>
      </c>
      <c r="C509" s="513" t="s">
        <v>1047</v>
      </c>
      <c r="D509" s="594" t="s">
        <v>1073</v>
      </c>
      <c r="E509" s="588" t="s">
        <v>1139</v>
      </c>
      <c r="F509" s="588" t="s">
        <v>1140</v>
      </c>
      <c r="G509" s="588">
        <v>2014</v>
      </c>
      <c r="H509" s="588" t="s">
        <v>1141</v>
      </c>
    </row>
    <row r="510" spans="1:8" ht="18" customHeight="1">
      <c r="A510" s="623"/>
      <c r="B510" s="450" t="s">
        <v>299</v>
      </c>
      <c r="C510" s="513" t="s">
        <v>1047</v>
      </c>
      <c r="D510" s="599"/>
      <c r="E510" s="590"/>
      <c r="F510" s="590"/>
      <c r="G510" s="590"/>
      <c r="H510" s="590"/>
    </row>
    <row r="511" spans="1:8" ht="18" customHeight="1">
      <c r="A511" s="623"/>
      <c r="B511" s="450" t="s">
        <v>300</v>
      </c>
      <c r="C511" s="513" t="s">
        <v>1047</v>
      </c>
      <c r="D511" s="599"/>
      <c r="E511" s="590"/>
      <c r="F511" s="590"/>
      <c r="G511" s="590"/>
      <c r="H511" s="590"/>
    </row>
    <row r="512" spans="1:8" ht="18" customHeight="1">
      <c r="A512" s="623"/>
      <c r="B512" s="450" t="s">
        <v>301</v>
      </c>
      <c r="C512" s="513" t="s">
        <v>1047</v>
      </c>
      <c r="D512" s="599"/>
      <c r="E512" s="590"/>
      <c r="F512" s="590"/>
      <c r="G512" s="590"/>
      <c r="H512" s="590"/>
    </row>
    <row r="513" spans="1:8" ht="18" customHeight="1">
      <c r="A513" s="623"/>
      <c r="B513" s="450" t="s">
        <v>302</v>
      </c>
      <c r="C513" s="513" t="s">
        <v>1047</v>
      </c>
      <c r="D513" s="599"/>
      <c r="E513" s="590"/>
      <c r="F513" s="590"/>
      <c r="G513" s="590"/>
      <c r="H513" s="590"/>
    </row>
    <row r="514" spans="1:8" ht="18" customHeight="1">
      <c r="A514" s="623"/>
      <c r="B514" s="450" t="s">
        <v>303</v>
      </c>
      <c r="C514" s="513" t="s">
        <v>1047</v>
      </c>
      <c r="D514" s="599"/>
      <c r="E514" s="590"/>
      <c r="F514" s="590"/>
      <c r="G514" s="590"/>
      <c r="H514" s="590"/>
    </row>
    <row r="515" spans="1:8" ht="30" customHeight="1">
      <c r="A515" s="623"/>
      <c r="B515" s="450" t="s">
        <v>739</v>
      </c>
      <c r="C515" s="513" t="s">
        <v>1047</v>
      </c>
      <c r="D515" s="599"/>
      <c r="E515" s="522" t="s">
        <v>1130</v>
      </c>
      <c r="F515" s="548" t="s">
        <v>1102</v>
      </c>
      <c r="G515" s="548">
        <v>2011</v>
      </c>
      <c r="H515" s="548" t="s">
        <v>1129</v>
      </c>
    </row>
    <row r="516" spans="1:8" ht="18" customHeight="1">
      <c r="A516" s="623" t="s">
        <v>869</v>
      </c>
      <c r="B516" s="450" t="s">
        <v>304</v>
      </c>
      <c r="C516" s="513" t="s">
        <v>1047</v>
      </c>
      <c r="D516" s="599"/>
      <c r="E516" s="570" t="s">
        <v>1143</v>
      </c>
      <c r="F516" s="568" t="s">
        <v>1142</v>
      </c>
      <c r="G516" s="568">
        <v>2010</v>
      </c>
      <c r="H516" s="568" t="s">
        <v>1144</v>
      </c>
    </row>
    <row r="517" spans="1:8" ht="18" customHeight="1">
      <c r="A517" s="623"/>
      <c r="B517" s="450" t="s">
        <v>305</v>
      </c>
      <c r="C517" s="513" t="s">
        <v>1047</v>
      </c>
      <c r="D517" s="599"/>
      <c r="E517" s="572"/>
      <c r="F517" s="571"/>
      <c r="G517" s="571"/>
      <c r="H517" s="571"/>
    </row>
    <row r="518" spans="1:8" ht="18" customHeight="1">
      <c r="A518" s="623"/>
      <c r="B518" s="450" t="s">
        <v>306</v>
      </c>
      <c r="C518" s="513" t="s">
        <v>1047</v>
      </c>
      <c r="D518" s="599"/>
      <c r="E518" s="572"/>
      <c r="F518" s="571"/>
      <c r="G518" s="571"/>
      <c r="H518" s="571"/>
    </row>
    <row r="519" spans="1:8" ht="18" customHeight="1">
      <c r="A519" s="623"/>
      <c r="B519" s="450" t="s">
        <v>307</v>
      </c>
      <c r="C519" s="513" t="s">
        <v>1047</v>
      </c>
      <c r="D519" s="599"/>
      <c r="E519" s="573"/>
      <c r="F519" s="569"/>
      <c r="G519" s="569"/>
      <c r="H519" s="569"/>
    </row>
    <row r="520" spans="1:8" ht="18" customHeight="1">
      <c r="A520" s="623" t="s">
        <v>870</v>
      </c>
      <c r="B520" s="450" t="s">
        <v>740</v>
      </c>
      <c r="C520" s="513" t="s">
        <v>1047</v>
      </c>
      <c r="D520" s="599"/>
      <c r="E520" s="588" t="s">
        <v>1139</v>
      </c>
      <c r="F520" s="568" t="s">
        <v>925</v>
      </c>
      <c r="G520" s="568">
        <v>2014</v>
      </c>
      <c r="H520" s="568" t="s">
        <v>1141</v>
      </c>
    </row>
    <row r="521" spans="1:8" ht="18" customHeight="1">
      <c r="A521" s="623"/>
      <c r="B521" s="450" t="s">
        <v>741</v>
      </c>
      <c r="C521" s="513" t="s">
        <v>1047</v>
      </c>
      <c r="D521" s="599"/>
      <c r="E521" s="590"/>
      <c r="F521" s="571"/>
      <c r="G521" s="571"/>
      <c r="H521" s="571"/>
    </row>
    <row r="522" spans="1:8" ht="18" customHeight="1">
      <c r="A522" s="623"/>
      <c r="B522" s="450" t="s">
        <v>742</v>
      </c>
      <c r="C522" s="513" t="s">
        <v>1047</v>
      </c>
      <c r="D522" s="599"/>
      <c r="E522" s="590"/>
      <c r="F522" s="571"/>
      <c r="G522" s="571"/>
      <c r="H522" s="571"/>
    </row>
    <row r="523" spans="1:8" ht="18" customHeight="1">
      <c r="A523" s="623"/>
      <c r="B523" s="450" t="s">
        <v>743</v>
      </c>
      <c r="C523" s="513" t="s">
        <v>1047</v>
      </c>
      <c r="D523" s="599"/>
      <c r="E523" s="590"/>
      <c r="F523" s="571"/>
      <c r="G523" s="571"/>
      <c r="H523" s="571"/>
    </row>
    <row r="524" spans="1:8" ht="18" customHeight="1">
      <c r="A524" s="623"/>
      <c r="B524" s="450" t="s">
        <v>744</v>
      </c>
      <c r="C524" s="513" t="s">
        <v>1047</v>
      </c>
      <c r="D524" s="599"/>
      <c r="E524" s="590"/>
      <c r="F524" s="571"/>
      <c r="G524" s="571"/>
      <c r="H524" s="571"/>
    </row>
    <row r="525" spans="1:8" ht="18" customHeight="1">
      <c r="A525" s="623"/>
      <c r="B525" s="450" t="s">
        <v>745</v>
      </c>
      <c r="C525" s="513" t="s">
        <v>1047</v>
      </c>
      <c r="D525" s="599"/>
      <c r="E525" s="590"/>
      <c r="F525" s="571"/>
      <c r="G525" s="571"/>
      <c r="H525" s="571"/>
    </row>
    <row r="526" spans="1:8" ht="18" customHeight="1">
      <c r="A526" s="623" t="s">
        <v>871</v>
      </c>
      <c r="B526" s="450" t="s">
        <v>379</v>
      </c>
      <c r="C526" s="513" t="s">
        <v>1047</v>
      </c>
      <c r="D526" s="599"/>
      <c r="E526" s="589"/>
      <c r="F526" s="569"/>
      <c r="G526" s="569"/>
      <c r="H526" s="569"/>
    </row>
    <row r="527" spans="1:8" ht="27.95" customHeight="1">
      <c r="A527" s="623"/>
      <c r="B527" s="450" t="s">
        <v>503</v>
      </c>
      <c r="C527" s="513" t="s">
        <v>1047</v>
      </c>
      <c r="D527" s="599"/>
      <c r="E527" s="570" t="s">
        <v>1146</v>
      </c>
      <c r="F527" s="568" t="s">
        <v>1147</v>
      </c>
      <c r="G527" s="568">
        <v>2013</v>
      </c>
      <c r="H527" s="568" t="s">
        <v>1145</v>
      </c>
    </row>
    <row r="528" spans="1:8" ht="27.95" customHeight="1">
      <c r="A528" s="623"/>
      <c r="B528" s="450" t="s">
        <v>504</v>
      </c>
      <c r="C528" s="513" t="s">
        <v>1047</v>
      </c>
      <c r="D528" s="599"/>
      <c r="E528" s="573"/>
      <c r="F528" s="569"/>
      <c r="G528" s="569"/>
      <c r="H528" s="569"/>
    </row>
    <row r="529" spans="1:8" ht="18" customHeight="1">
      <c r="A529" s="623" t="s">
        <v>872</v>
      </c>
      <c r="B529" s="450" t="s">
        <v>473</v>
      </c>
      <c r="C529" s="513" t="s">
        <v>1047</v>
      </c>
      <c r="D529" s="599"/>
      <c r="E529" s="570" t="s">
        <v>1130</v>
      </c>
      <c r="F529" s="588" t="s">
        <v>1102</v>
      </c>
      <c r="G529" s="588">
        <v>2011</v>
      </c>
      <c r="H529" s="588" t="s">
        <v>1129</v>
      </c>
    </row>
    <row r="530" spans="1:8" ht="18" customHeight="1">
      <c r="A530" s="623"/>
      <c r="B530" s="450" t="s">
        <v>474</v>
      </c>
      <c r="C530" s="513" t="s">
        <v>1047</v>
      </c>
      <c r="D530" s="599"/>
      <c r="E530" s="572"/>
      <c r="F530" s="590"/>
      <c r="G530" s="590"/>
      <c r="H530" s="590"/>
    </row>
    <row r="531" spans="1:8" ht="18" customHeight="1">
      <c r="A531" s="623"/>
      <c r="B531" s="450" t="s">
        <v>475</v>
      </c>
      <c r="C531" s="513" t="s">
        <v>1047</v>
      </c>
      <c r="D531" s="599"/>
      <c r="E531" s="572"/>
      <c r="F531" s="590"/>
      <c r="G531" s="590"/>
      <c r="H531" s="590"/>
    </row>
    <row r="532" spans="1:8" ht="18" customHeight="1">
      <c r="A532" s="623"/>
      <c r="B532" s="450" t="s">
        <v>476</v>
      </c>
      <c r="C532" s="513" t="s">
        <v>1047</v>
      </c>
      <c r="D532" s="599"/>
      <c r="E532" s="572"/>
      <c r="F532" s="590"/>
      <c r="G532" s="590"/>
      <c r="H532" s="590"/>
    </row>
    <row r="533" spans="1:8" ht="18" customHeight="1">
      <c r="A533" s="623"/>
      <c r="B533" s="450" t="s">
        <v>477</v>
      </c>
      <c r="C533" s="513" t="s">
        <v>1047</v>
      </c>
      <c r="D533" s="599"/>
      <c r="E533" s="572"/>
      <c r="F533" s="590"/>
      <c r="G533" s="590"/>
      <c r="H533" s="590"/>
    </row>
    <row r="534" spans="1:8" ht="18" customHeight="1">
      <c r="A534" s="623"/>
      <c r="B534" s="450" t="s">
        <v>478</v>
      </c>
      <c r="C534" s="513" t="s">
        <v>1047</v>
      </c>
      <c r="D534" s="599"/>
      <c r="E534" s="572"/>
      <c r="F534" s="590"/>
      <c r="G534" s="590"/>
      <c r="H534" s="590"/>
    </row>
    <row r="535" spans="1:8" ht="18" customHeight="1">
      <c r="A535" s="623"/>
      <c r="B535" s="450" t="s">
        <v>235</v>
      </c>
      <c r="C535" s="513" t="s">
        <v>1047</v>
      </c>
      <c r="D535" s="599"/>
      <c r="E535" s="572"/>
      <c r="F535" s="590"/>
      <c r="G535" s="590"/>
      <c r="H535" s="590"/>
    </row>
    <row r="536" spans="1:8" ht="18" customHeight="1">
      <c r="A536" s="623"/>
      <c r="B536" s="450" t="s">
        <v>236</v>
      </c>
      <c r="C536" s="513" t="s">
        <v>1047</v>
      </c>
      <c r="D536" s="599"/>
      <c r="E536" s="572"/>
      <c r="F536" s="590"/>
      <c r="G536" s="590"/>
      <c r="H536" s="590"/>
    </row>
    <row r="537" spans="1:8" ht="18" customHeight="1">
      <c r="A537" s="623"/>
      <c r="B537" s="450" t="s">
        <v>237</v>
      </c>
      <c r="C537" s="513" t="s">
        <v>1047</v>
      </c>
      <c r="D537" s="599"/>
      <c r="E537" s="572"/>
      <c r="F537" s="590"/>
      <c r="G537" s="590"/>
      <c r="H537" s="590"/>
    </row>
    <row r="538" spans="1:8" ht="18" customHeight="1">
      <c r="A538" s="623"/>
      <c r="B538" s="450" t="s">
        <v>238</v>
      </c>
      <c r="C538" s="513" t="s">
        <v>1047</v>
      </c>
      <c r="D538" s="599"/>
      <c r="E538" s="572"/>
      <c r="F538" s="590"/>
      <c r="G538" s="590"/>
      <c r="H538" s="590"/>
    </row>
    <row r="539" spans="1:8" ht="18" customHeight="1">
      <c r="A539" s="623"/>
      <c r="B539" s="450" t="s">
        <v>239</v>
      </c>
      <c r="C539" s="513" t="s">
        <v>1047</v>
      </c>
      <c r="D539" s="599"/>
      <c r="E539" s="572"/>
      <c r="F539" s="590"/>
      <c r="G539" s="590"/>
      <c r="H539" s="590"/>
    </row>
    <row r="540" spans="1:8" ht="18" customHeight="1">
      <c r="A540" s="623"/>
      <c r="B540" s="450" t="s">
        <v>240</v>
      </c>
      <c r="C540" s="513" t="s">
        <v>1047</v>
      </c>
      <c r="D540" s="599"/>
      <c r="E540" s="572"/>
      <c r="F540" s="590"/>
      <c r="G540" s="590"/>
      <c r="H540" s="590"/>
    </row>
    <row r="541" spans="1:8" ht="18" customHeight="1">
      <c r="A541" s="623" t="s">
        <v>873</v>
      </c>
      <c r="B541" s="450" t="s">
        <v>241</v>
      </c>
      <c r="C541" s="513" t="s">
        <v>1047</v>
      </c>
      <c r="D541" s="599"/>
      <c r="E541" s="573"/>
      <c r="F541" s="589"/>
      <c r="G541" s="589"/>
      <c r="H541" s="589"/>
    </row>
    <row r="542" spans="1:8" ht="18" customHeight="1">
      <c r="A542" s="623"/>
      <c r="B542" s="450" t="s">
        <v>42</v>
      </c>
      <c r="C542" s="513" t="s">
        <v>1047</v>
      </c>
      <c r="D542" s="599"/>
      <c r="E542" s="568" t="s">
        <v>916</v>
      </c>
      <c r="F542" s="568" t="s">
        <v>1122</v>
      </c>
      <c r="G542" s="580">
        <v>42461</v>
      </c>
      <c r="H542" s="568"/>
    </row>
    <row r="543" spans="1:8" ht="18" customHeight="1">
      <c r="A543" s="623"/>
      <c r="B543" s="450" t="s">
        <v>205</v>
      </c>
      <c r="C543" s="513" t="s">
        <v>1047</v>
      </c>
      <c r="D543" s="599"/>
      <c r="E543" s="569"/>
      <c r="F543" s="569"/>
      <c r="G543" s="582"/>
      <c r="H543" s="569"/>
    </row>
    <row r="544" spans="1:8" s="16" customFormat="1" ht="29.1" customHeight="1">
      <c r="A544" s="623"/>
      <c r="B544" s="450" t="s">
        <v>1069</v>
      </c>
      <c r="C544" s="597" t="s">
        <v>1047</v>
      </c>
      <c r="D544" s="599"/>
      <c r="E544" s="570" t="s">
        <v>1049</v>
      </c>
      <c r="F544" s="568" t="s">
        <v>1071</v>
      </c>
      <c r="G544" s="568">
        <v>2015</v>
      </c>
      <c r="H544" s="568" t="s">
        <v>1072</v>
      </c>
    </row>
    <row r="545" spans="1:8" s="16" customFormat="1" ht="29.1" customHeight="1">
      <c r="A545" s="623"/>
      <c r="B545" s="450" t="s">
        <v>1070</v>
      </c>
      <c r="C545" s="598"/>
      <c r="D545" s="599"/>
      <c r="E545" s="573"/>
      <c r="F545" s="569"/>
      <c r="G545" s="569"/>
      <c r="H545" s="569"/>
    </row>
    <row r="546" spans="1:8" s="16" customFormat="1" ht="39" customHeight="1">
      <c r="A546" s="623"/>
      <c r="B546" s="84" t="s">
        <v>749</v>
      </c>
      <c r="C546" s="513" t="s">
        <v>1047</v>
      </c>
      <c r="D546" s="599"/>
      <c r="E546" s="570" t="s">
        <v>1130</v>
      </c>
      <c r="F546" s="568" t="s">
        <v>1102</v>
      </c>
      <c r="G546" s="568">
        <v>2011</v>
      </c>
      <c r="H546" s="568" t="s">
        <v>1129</v>
      </c>
    </row>
    <row r="547" spans="1:8" s="16" customFormat="1" ht="39" customHeight="1">
      <c r="A547" s="623"/>
      <c r="B547" s="84" t="s">
        <v>750</v>
      </c>
      <c r="C547" s="513" t="s">
        <v>1047</v>
      </c>
      <c r="D547" s="599"/>
      <c r="E547" s="572"/>
      <c r="F547" s="571"/>
      <c r="G547" s="571"/>
      <c r="H547" s="571"/>
    </row>
    <row r="548" spans="1:8" s="16" customFormat="1" ht="39" customHeight="1">
      <c r="A548" s="623"/>
      <c r="B548" s="84" t="s">
        <v>751</v>
      </c>
      <c r="C548" s="513" t="s">
        <v>1047</v>
      </c>
      <c r="D548" s="599"/>
      <c r="E548" s="572"/>
      <c r="F548" s="571"/>
      <c r="G548" s="571"/>
      <c r="H548" s="571"/>
    </row>
    <row r="549" spans="1:8" s="16" customFormat="1" ht="39" customHeight="1">
      <c r="A549" s="623"/>
      <c r="B549" s="84" t="s">
        <v>752</v>
      </c>
      <c r="C549" s="513" t="s">
        <v>1047</v>
      </c>
      <c r="D549" s="599"/>
      <c r="E549" s="572"/>
      <c r="F549" s="571"/>
      <c r="G549" s="571"/>
      <c r="H549" s="571"/>
    </row>
    <row r="550" spans="1:8" s="16" customFormat="1" ht="39" customHeight="1">
      <c r="A550" s="623"/>
      <c r="B550" s="84" t="s">
        <v>242</v>
      </c>
      <c r="C550" s="513" t="s">
        <v>1047</v>
      </c>
      <c r="D550" s="599"/>
      <c r="E550" s="572"/>
      <c r="F550" s="571"/>
      <c r="G550" s="571"/>
      <c r="H550" s="571"/>
    </row>
    <row r="551" spans="1:8" s="16" customFormat="1" ht="39" customHeight="1">
      <c r="A551" s="623"/>
      <c r="B551" s="84" t="s">
        <v>243</v>
      </c>
      <c r="C551" s="513" t="s">
        <v>1047</v>
      </c>
      <c r="D551" s="599"/>
      <c r="E551" s="572"/>
      <c r="F551" s="571"/>
      <c r="G551" s="571"/>
      <c r="H551" s="571"/>
    </row>
    <row r="552" spans="1:8" s="16" customFormat="1" ht="39" customHeight="1">
      <c r="A552" s="623"/>
      <c r="B552" s="84" t="s">
        <v>244</v>
      </c>
      <c r="C552" s="513" t="s">
        <v>1047</v>
      </c>
      <c r="D552" s="599"/>
      <c r="E552" s="572"/>
      <c r="F552" s="571"/>
      <c r="G552" s="571"/>
      <c r="H552" s="571"/>
    </row>
    <row r="553" spans="1:8" s="16" customFormat="1" ht="39" customHeight="1">
      <c r="A553" s="623"/>
      <c r="B553" s="84" t="s">
        <v>245</v>
      </c>
      <c r="C553" s="513" t="s">
        <v>1047</v>
      </c>
      <c r="D553" s="599"/>
      <c r="E553" s="572"/>
      <c r="F553" s="571"/>
      <c r="G553" s="571"/>
      <c r="H553" s="571"/>
    </row>
    <row r="554" spans="1:8" s="16" customFormat="1" ht="36.950000000000003" customHeight="1">
      <c r="A554" s="623"/>
      <c r="B554" s="84" t="s">
        <v>246</v>
      </c>
      <c r="C554" s="513" t="s">
        <v>1047</v>
      </c>
      <c r="D554" s="599"/>
      <c r="E554" s="572"/>
      <c r="F554" s="571"/>
      <c r="G554" s="571"/>
      <c r="H554" s="571"/>
    </row>
    <row r="555" spans="1:8" s="16" customFormat="1" ht="36.950000000000003" customHeight="1">
      <c r="A555" s="623"/>
      <c r="B555" s="84" t="s">
        <v>247</v>
      </c>
      <c r="C555" s="513" t="s">
        <v>1047</v>
      </c>
      <c r="D555" s="599"/>
      <c r="E555" s="573"/>
      <c r="F555" s="569"/>
      <c r="G555" s="569"/>
      <c r="H555" s="569"/>
    </row>
    <row r="556" spans="1:8" s="16" customFormat="1" ht="36.950000000000003" customHeight="1">
      <c r="A556" s="623"/>
      <c r="B556" s="84" t="s">
        <v>1065</v>
      </c>
      <c r="C556" s="595" t="s">
        <v>1047</v>
      </c>
      <c r="D556" s="599"/>
      <c r="E556" s="570" t="s">
        <v>1049</v>
      </c>
      <c r="F556" s="568" t="s">
        <v>1050</v>
      </c>
      <c r="G556" s="568">
        <v>2015</v>
      </c>
      <c r="H556" s="568" t="s">
        <v>1051</v>
      </c>
    </row>
    <row r="557" spans="1:8" s="16" customFormat="1" ht="38.1" customHeight="1">
      <c r="A557" s="623"/>
      <c r="B557" s="84" t="s">
        <v>1066</v>
      </c>
      <c r="C557" s="596"/>
      <c r="D557" s="599"/>
      <c r="E557" s="573"/>
      <c r="F557" s="569"/>
      <c r="G557" s="569"/>
      <c r="H557" s="569"/>
    </row>
    <row r="558" spans="1:8" ht="29.1" customHeight="1">
      <c r="A558" s="623"/>
      <c r="B558" s="450" t="s">
        <v>1068</v>
      </c>
      <c r="C558" s="513" t="s">
        <v>1047</v>
      </c>
      <c r="D558" s="599"/>
      <c r="E558" s="503" t="s">
        <v>1049</v>
      </c>
      <c r="F558" s="501" t="s">
        <v>1071</v>
      </c>
      <c r="G558" s="501">
        <v>2015</v>
      </c>
      <c r="H558" s="501" t="s">
        <v>1072</v>
      </c>
    </row>
    <row r="559" spans="1:8" ht="18" customHeight="1">
      <c r="A559" s="623"/>
      <c r="B559" s="450" t="s">
        <v>249</v>
      </c>
      <c r="C559" s="513" t="s">
        <v>1047</v>
      </c>
      <c r="D559" s="599"/>
      <c r="E559" s="568" t="s">
        <v>916</v>
      </c>
      <c r="F559" s="568" t="s">
        <v>1122</v>
      </c>
      <c r="G559" s="580">
        <v>42461</v>
      </c>
      <c r="H559" s="568"/>
    </row>
    <row r="560" spans="1:8" ht="18" customHeight="1">
      <c r="A560" s="623"/>
      <c r="B560" s="450" t="s">
        <v>248</v>
      </c>
      <c r="C560" s="513" t="s">
        <v>1047</v>
      </c>
      <c r="D560" s="600"/>
      <c r="E560" s="569"/>
      <c r="F560" s="569"/>
      <c r="G560" s="582"/>
      <c r="H560" s="569"/>
    </row>
    <row r="561" spans="1:8" s="16" customFormat="1" ht="18" customHeight="1">
      <c r="A561" s="629" t="s">
        <v>912</v>
      </c>
      <c r="B561" s="630"/>
      <c r="C561" s="630"/>
      <c r="D561" s="630"/>
      <c r="E561" s="630"/>
      <c r="F561" s="630"/>
      <c r="G561" s="630"/>
      <c r="H561" s="630"/>
    </row>
    <row r="562" spans="1:8" ht="18" customHeight="1">
      <c r="A562" s="636" t="s">
        <v>874</v>
      </c>
      <c r="B562" s="450" t="s">
        <v>179</v>
      </c>
      <c r="C562" s="513" t="s">
        <v>1047</v>
      </c>
      <c r="D562" s="594" t="s">
        <v>1086</v>
      </c>
      <c r="E562" s="588" t="s">
        <v>916</v>
      </c>
      <c r="F562" s="588" t="s">
        <v>1122</v>
      </c>
      <c r="G562" s="566">
        <v>42461</v>
      </c>
      <c r="H562" s="588"/>
    </row>
    <row r="563" spans="1:8" ht="18" customHeight="1">
      <c r="A563" s="636"/>
      <c r="B563" s="450" t="s">
        <v>178</v>
      </c>
      <c r="C563" s="513" t="s">
        <v>1047</v>
      </c>
      <c r="D563" s="572"/>
      <c r="E563" s="589"/>
      <c r="F563" s="589"/>
      <c r="G563" s="567"/>
      <c r="H563" s="589"/>
    </row>
    <row r="564" spans="1:8" ht="26.1" customHeight="1">
      <c r="A564" s="636" t="s">
        <v>875</v>
      </c>
      <c r="B564" s="123" t="s">
        <v>1148</v>
      </c>
      <c r="C564" s="513" t="s">
        <v>1047</v>
      </c>
      <c r="D564" s="572"/>
      <c r="E564" s="570" t="s">
        <v>1151</v>
      </c>
      <c r="F564" s="568" t="s">
        <v>1152</v>
      </c>
      <c r="G564" s="568" t="s">
        <v>1099</v>
      </c>
      <c r="H564" s="568" t="s">
        <v>1153</v>
      </c>
    </row>
    <row r="565" spans="1:8" ht="26.1" customHeight="1">
      <c r="A565" s="636"/>
      <c r="B565" s="84" t="s">
        <v>1149</v>
      </c>
      <c r="C565" s="513" t="s">
        <v>1047</v>
      </c>
      <c r="D565" s="572"/>
      <c r="E565" s="572"/>
      <c r="F565" s="571"/>
      <c r="G565" s="571"/>
      <c r="H565" s="571"/>
    </row>
    <row r="566" spans="1:8" ht="26.1" customHeight="1">
      <c r="A566" s="636"/>
      <c r="B566" s="84" t="s">
        <v>1150</v>
      </c>
      <c r="C566" s="513" t="s">
        <v>1047</v>
      </c>
      <c r="D566" s="572"/>
      <c r="E566" s="573"/>
      <c r="F566" s="569"/>
      <c r="G566" s="569"/>
      <c r="H566" s="569"/>
    </row>
    <row r="567" spans="1:8" ht="18" customHeight="1">
      <c r="A567" s="636" t="s">
        <v>876</v>
      </c>
      <c r="B567" s="450" t="s">
        <v>212</v>
      </c>
      <c r="C567" s="513" t="s">
        <v>1047</v>
      </c>
      <c r="D567" s="572"/>
      <c r="E567" s="568" t="s">
        <v>916</v>
      </c>
      <c r="F567" s="568" t="s">
        <v>1122</v>
      </c>
      <c r="G567" s="580">
        <v>42461</v>
      </c>
      <c r="H567" s="568"/>
    </row>
    <row r="568" spans="1:8" ht="18" customHeight="1">
      <c r="A568" s="636"/>
      <c r="B568" s="450" t="s">
        <v>211</v>
      </c>
      <c r="C568" s="513" t="s">
        <v>1047</v>
      </c>
      <c r="D568" s="572"/>
      <c r="E568" s="571"/>
      <c r="F568" s="571"/>
      <c r="G568" s="581"/>
      <c r="H568" s="571"/>
    </row>
    <row r="569" spans="1:8" ht="18" customHeight="1">
      <c r="A569" s="636"/>
      <c r="B569" s="450" t="s">
        <v>210</v>
      </c>
      <c r="C569" s="513" t="s">
        <v>1047</v>
      </c>
      <c r="D569" s="572"/>
      <c r="E569" s="571"/>
      <c r="F569" s="571"/>
      <c r="G569" s="581"/>
      <c r="H569" s="571"/>
    </row>
    <row r="570" spans="1:8" ht="18" customHeight="1">
      <c r="A570" s="636"/>
      <c r="B570" s="450" t="s">
        <v>213</v>
      </c>
      <c r="C570" s="513" t="s">
        <v>1047</v>
      </c>
      <c r="D570" s="572"/>
      <c r="E570" s="571"/>
      <c r="F570" s="571"/>
      <c r="G570" s="581"/>
      <c r="H570" s="571"/>
    </row>
    <row r="571" spans="1:8" ht="18" customHeight="1">
      <c r="A571" s="636"/>
      <c r="B571" s="450" t="s">
        <v>208</v>
      </c>
      <c r="C571" s="513" t="s">
        <v>1047</v>
      </c>
      <c r="D571" s="572"/>
      <c r="E571" s="571"/>
      <c r="F571" s="571"/>
      <c r="G571" s="581"/>
      <c r="H571" s="571"/>
    </row>
    <row r="572" spans="1:8" ht="18" customHeight="1">
      <c r="A572" s="636"/>
      <c r="B572" s="450" t="s">
        <v>209</v>
      </c>
      <c r="C572" s="513" t="s">
        <v>1047</v>
      </c>
      <c r="D572" s="572"/>
      <c r="E572" s="569"/>
      <c r="F572" s="569"/>
      <c r="G572" s="582"/>
      <c r="H572" s="569"/>
    </row>
    <row r="573" spans="1:8" ht="18" customHeight="1">
      <c r="A573" s="636"/>
      <c r="B573" s="450" t="s">
        <v>385</v>
      </c>
      <c r="C573" s="513" t="s">
        <v>1047</v>
      </c>
      <c r="D573" s="572"/>
      <c r="E573" s="570" t="s">
        <v>1155</v>
      </c>
      <c r="F573" s="568" t="s">
        <v>931</v>
      </c>
      <c r="G573" s="568">
        <v>2011</v>
      </c>
      <c r="H573" s="568"/>
    </row>
    <row r="574" spans="1:8" ht="18" customHeight="1">
      <c r="A574" s="636"/>
      <c r="B574" s="450" t="s">
        <v>386</v>
      </c>
      <c r="C574" s="513" t="s">
        <v>1047</v>
      </c>
      <c r="D574" s="572"/>
      <c r="E574" s="572"/>
      <c r="F574" s="571"/>
      <c r="G574" s="571"/>
      <c r="H574" s="571"/>
    </row>
    <row r="575" spans="1:8" ht="18" customHeight="1">
      <c r="A575" s="636"/>
      <c r="B575" s="450" t="s">
        <v>387</v>
      </c>
      <c r="C575" s="513" t="s">
        <v>1047</v>
      </c>
      <c r="D575" s="572"/>
      <c r="E575" s="572"/>
      <c r="F575" s="571"/>
      <c r="G575" s="571"/>
      <c r="H575" s="571"/>
    </row>
    <row r="576" spans="1:8" ht="54" customHeight="1">
      <c r="A576" s="636"/>
      <c r="B576" s="450" t="s">
        <v>44</v>
      </c>
      <c r="C576" s="499" t="s">
        <v>1154</v>
      </c>
      <c r="D576" s="572"/>
      <c r="E576" s="572"/>
      <c r="F576" s="571"/>
      <c r="G576" s="571"/>
      <c r="H576" s="571"/>
    </row>
    <row r="577" spans="1:8" ht="18" customHeight="1">
      <c r="A577" s="636"/>
      <c r="B577" s="450" t="s">
        <v>465</v>
      </c>
      <c r="C577" s="513" t="s">
        <v>1047</v>
      </c>
      <c r="D577" s="572"/>
      <c r="E577" s="572"/>
      <c r="F577" s="571"/>
      <c r="G577" s="571"/>
      <c r="H577" s="571"/>
    </row>
    <row r="578" spans="1:8" ht="18" customHeight="1">
      <c r="A578" s="462" t="s">
        <v>877</v>
      </c>
      <c r="B578" s="450" t="s">
        <v>45</v>
      </c>
      <c r="C578" s="513" t="s">
        <v>1047</v>
      </c>
      <c r="D578" s="572"/>
      <c r="E578" s="573"/>
      <c r="F578" s="569"/>
      <c r="G578" s="569"/>
      <c r="H578" s="569"/>
    </row>
    <row r="579" spans="1:8" ht="18" customHeight="1">
      <c r="A579" s="636" t="s">
        <v>878</v>
      </c>
      <c r="B579" s="450" t="s">
        <v>174</v>
      </c>
      <c r="C579" s="513" t="s">
        <v>1047</v>
      </c>
      <c r="D579" s="572"/>
      <c r="E579" s="568" t="s">
        <v>916</v>
      </c>
      <c r="F579" s="568" t="s">
        <v>1122</v>
      </c>
      <c r="G579" s="580">
        <v>42461</v>
      </c>
      <c r="H579" s="568"/>
    </row>
    <row r="580" spans="1:8" ht="18" customHeight="1">
      <c r="A580" s="636"/>
      <c r="B580" s="450" t="s">
        <v>643</v>
      </c>
      <c r="C580" s="513" t="s">
        <v>1047</v>
      </c>
      <c r="D580" s="572"/>
      <c r="E580" s="571"/>
      <c r="F580" s="571"/>
      <c r="G580" s="581"/>
      <c r="H580" s="571"/>
    </row>
    <row r="581" spans="1:8" ht="18" customHeight="1">
      <c r="A581" s="636"/>
      <c r="B581" s="450" t="s">
        <v>175</v>
      </c>
      <c r="C581" s="513" t="s">
        <v>1047</v>
      </c>
      <c r="D581" s="572"/>
      <c r="E581" s="571"/>
      <c r="F581" s="571"/>
      <c r="G581" s="581"/>
      <c r="H581" s="571"/>
    </row>
    <row r="582" spans="1:8" ht="18" customHeight="1">
      <c r="A582" s="636"/>
      <c r="B582" s="450" t="s">
        <v>23</v>
      </c>
      <c r="C582" s="513" t="s">
        <v>1047</v>
      </c>
      <c r="D582" s="572"/>
      <c r="E582" s="571"/>
      <c r="F582" s="571"/>
      <c r="G582" s="581"/>
      <c r="H582" s="571"/>
    </row>
    <row r="583" spans="1:8" ht="18" customHeight="1">
      <c r="A583" s="636" t="s">
        <v>879</v>
      </c>
      <c r="B583" s="450" t="s">
        <v>20</v>
      </c>
      <c r="C583" s="513" t="s">
        <v>1047</v>
      </c>
      <c r="D583" s="572"/>
      <c r="E583" s="571" t="s">
        <v>1155</v>
      </c>
      <c r="F583" s="571" t="s">
        <v>931</v>
      </c>
      <c r="G583" s="581">
        <v>2011</v>
      </c>
      <c r="H583" s="571" t="s">
        <v>1158</v>
      </c>
    </row>
    <row r="584" spans="1:8" ht="18" customHeight="1">
      <c r="A584" s="636"/>
      <c r="B584" s="450" t="s">
        <v>21</v>
      </c>
      <c r="C584" s="513" t="s">
        <v>1047</v>
      </c>
      <c r="D584" s="572"/>
      <c r="E584" s="569"/>
      <c r="F584" s="569"/>
      <c r="G584" s="582"/>
      <c r="H584" s="569"/>
    </row>
    <row r="585" spans="1:8" ht="18" customHeight="1">
      <c r="A585" s="636"/>
      <c r="B585" s="450" t="s">
        <v>167</v>
      </c>
      <c r="C585" s="513" t="s">
        <v>1047</v>
      </c>
      <c r="D585" s="572"/>
      <c r="E585" s="568" t="s">
        <v>916</v>
      </c>
      <c r="F585" s="568" t="s">
        <v>1122</v>
      </c>
      <c r="G585" s="580">
        <v>42461</v>
      </c>
      <c r="H585" s="568"/>
    </row>
    <row r="586" spans="1:8" ht="18" customHeight="1">
      <c r="A586" s="636"/>
      <c r="B586" s="450" t="s">
        <v>170</v>
      </c>
      <c r="C586" s="513" t="s">
        <v>1047</v>
      </c>
      <c r="D586" s="572"/>
      <c r="E586" s="571"/>
      <c r="F586" s="571"/>
      <c r="G586" s="581"/>
      <c r="H586" s="571"/>
    </row>
    <row r="587" spans="1:8" ht="18" customHeight="1">
      <c r="A587" s="636"/>
      <c r="B587" s="450" t="s">
        <v>168</v>
      </c>
      <c r="C587" s="513" t="s">
        <v>1047</v>
      </c>
      <c r="D587" s="572"/>
      <c r="E587" s="571"/>
      <c r="F587" s="571"/>
      <c r="G587" s="581"/>
      <c r="H587" s="571"/>
    </row>
    <row r="588" spans="1:8" ht="18" customHeight="1">
      <c r="A588" s="636"/>
      <c r="B588" s="450" t="s">
        <v>171</v>
      </c>
      <c r="C588" s="513" t="s">
        <v>1047</v>
      </c>
      <c r="D588" s="572"/>
      <c r="E588" s="571"/>
      <c r="F588" s="571"/>
      <c r="G588" s="581"/>
      <c r="H588" s="571"/>
    </row>
    <row r="589" spans="1:8" ht="18" customHeight="1">
      <c r="A589" s="636"/>
      <c r="B589" s="450" t="s">
        <v>169</v>
      </c>
      <c r="C589" s="513" t="s">
        <v>1047</v>
      </c>
      <c r="D589" s="572"/>
      <c r="E589" s="571"/>
      <c r="F589" s="571"/>
      <c r="G589" s="581"/>
      <c r="H589" s="571"/>
    </row>
    <row r="590" spans="1:8" ht="18" customHeight="1">
      <c r="A590" s="636"/>
      <c r="B590" s="450" t="s">
        <v>172</v>
      </c>
      <c r="C590" s="513" t="s">
        <v>1047</v>
      </c>
      <c r="D590" s="572"/>
      <c r="E590" s="569"/>
      <c r="F590" s="569"/>
      <c r="G590" s="582"/>
      <c r="H590" s="569"/>
    </row>
    <row r="591" spans="1:8" ht="18" customHeight="1">
      <c r="A591" s="636"/>
      <c r="B591" s="450" t="s">
        <v>22</v>
      </c>
      <c r="C591" s="513" t="s">
        <v>1047</v>
      </c>
      <c r="D591" s="572"/>
      <c r="E591" s="568" t="s">
        <v>1155</v>
      </c>
      <c r="F591" s="568" t="s">
        <v>931</v>
      </c>
      <c r="G591" s="568">
        <v>2011</v>
      </c>
      <c r="H591" s="568" t="s">
        <v>1156</v>
      </c>
    </row>
    <row r="592" spans="1:8" ht="18" customHeight="1">
      <c r="A592" s="636"/>
      <c r="B592" s="452" t="s">
        <v>359</v>
      </c>
      <c r="C592" s="513" t="s">
        <v>1047</v>
      </c>
      <c r="D592" s="572"/>
      <c r="E592" s="571"/>
      <c r="F592" s="571"/>
      <c r="G592" s="571"/>
      <c r="H592" s="571"/>
    </row>
    <row r="593" spans="1:8" ht="18" customHeight="1">
      <c r="A593" s="636"/>
      <c r="B593" s="452" t="s">
        <v>360</v>
      </c>
      <c r="C593" s="513" t="s">
        <v>1047</v>
      </c>
      <c r="D593" s="572"/>
      <c r="E593" s="571"/>
      <c r="F593" s="571"/>
      <c r="G593" s="571"/>
      <c r="H593" s="571"/>
    </row>
    <row r="594" spans="1:8" ht="18" customHeight="1">
      <c r="A594" s="636"/>
      <c r="B594" s="452" t="s">
        <v>358</v>
      </c>
      <c r="C594" s="513" t="s">
        <v>1047</v>
      </c>
      <c r="D594" s="572"/>
      <c r="E594" s="571"/>
      <c r="F594" s="571"/>
      <c r="G594" s="571"/>
      <c r="H594" s="571"/>
    </row>
    <row r="595" spans="1:8" ht="18" customHeight="1">
      <c r="A595" s="636"/>
      <c r="B595" s="452" t="s">
        <v>361</v>
      </c>
      <c r="C595" s="513" t="s">
        <v>1047</v>
      </c>
      <c r="D595" s="572"/>
      <c r="E595" s="569"/>
      <c r="F595" s="569"/>
      <c r="G595" s="569"/>
      <c r="H595" s="569"/>
    </row>
    <row r="596" spans="1:8" s="16" customFormat="1" ht="18" customHeight="1">
      <c r="A596" s="629" t="s">
        <v>913</v>
      </c>
      <c r="B596" s="630"/>
      <c r="C596" s="630"/>
      <c r="D596" s="630"/>
      <c r="E596" s="630"/>
      <c r="F596" s="630"/>
      <c r="G596" s="630"/>
      <c r="H596" s="630"/>
    </row>
    <row r="597" spans="1:8" s="16" customFormat="1" ht="50.1" customHeight="1">
      <c r="A597" s="506" t="s">
        <v>880</v>
      </c>
      <c r="B597" s="450" t="s">
        <v>46</v>
      </c>
      <c r="C597" s="513" t="s">
        <v>1047</v>
      </c>
      <c r="D597" s="583" t="s">
        <v>1160</v>
      </c>
      <c r="E597" s="501" t="s">
        <v>1106</v>
      </c>
      <c r="F597" s="501" t="s">
        <v>1157</v>
      </c>
      <c r="G597" s="502">
        <v>42461</v>
      </c>
      <c r="H597" s="501"/>
    </row>
    <row r="598" spans="1:8" ht="18" customHeight="1">
      <c r="A598" s="623" t="s">
        <v>1159</v>
      </c>
      <c r="B598" s="450" t="s">
        <v>174</v>
      </c>
      <c r="C598" s="513" t="s">
        <v>1047</v>
      </c>
      <c r="D598" s="584"/>
      <c r="E598" s="568" t="s">
        <v>916</v>
      </c>
      <c r="F598" s="568" t="s">
        <v>1122</v>
      </c>
      <c r="G598" s="580">
        <v>42461</v>
      </c>
      <c r="H598" s="568"/>
    </row>
    <row r="599" spans="1:8" ht="18" customHeight="1">
      <c r="A599" s="623"/>
      <c r="B599" s="450" t="s">
        <v>643</v>
      </c>
      <c r="C599" s="513" t="s">
        <v>1047</v>
      </c>
      <c r="D599" s="584"/>
      <c r="E599" s="571"/>
      <c r="F599" s="571"/>
      <c r="G599" s="581"/>
      <c r="H599" s="571"/>
    </row>
    <row r="600" spans="1:8" ht="18" customHeight="1">
      <c r="A600" s="623"/>
      <c r="B600" s="450" t="s">
        <v>175</v>
      </c>
      <c r="C600" s="513" t="s">
        <v>1047</v>
      </c>
      <c r="D600" s="584"/>
      <c r="E600" s="571"/>
      <c r="F600" s="571"/>
      <c r="G600" s="581"/>
      <c r="H600" s="571"/>
    </row>
    <row r="601" spans="1:8" ht="18" customHeight="1">
      <c r="A601" s="623"/>
      <c r="B601" s="450" t="s">
        <v>208</v>
      </c>
      <c r="C601" s="513" t="s">
        <v>1047</v>
      </c>
      <c r="D601" s="584"/>
      <c r="E601" s="571"/>
      <c r="F601" s="571"/>
      <c r="G601" s="581"/>
      <c r="H601" s="571"/>
    </row>
    <row r="602" spans="1:8" ht="18" customHeight="1">
      <c r="A602" s="623"/>
      <c r="B602" s="450" t="s">
        <v>209</v>
      </c>
      <c r="C602" s="513" t="s">
        <v>1047</v>
      </c>
      <c r="D602" s="584"/>
      <c r="E602" s="569"/>
      <c r="F602" s="569"/>
      <c r="G602" s="582"/>
      <c r="H602" s="569"/>
    </row>
    <row r="603" spans="1:8" ht="18" customHeight="1">
      <c r="A603" s="623"/>
      <c r="B603" s="450" t="s">
        <v>385</v>
      </c>
      <c r="C603" s="513" t="s">
        <v>1047</v>
      </c>
      <c r="D603" s="584"/>
      <c r="E603" s="570" t="s">
        <v>1155</v>
      </c>
      <c r="F603" s="568" t="s">
        <v>931</v>
      </c>
      <c r="G603" s="568">
        <v>2011</v>
      </c>
      <c r="H603" s="568"/>
    </row>
    <row r="604" spans="1:8" ht="18" customHeight="1">
      <c r="A604" s="623"/>
      <c r="B604" s="450" t="s">
        <v>387</v>
      </c>
      <c r="C604" s="513" t="s">
        <v>1047</v>
      </c>
      <c r="D604" s="584"/>
      <c r="E604" s="572"/>
      <c r="F604" s="571"/>
      <c r="G604" s="571"/>
      <c r="H604" s="571"/>
    </row>
    <row r="605" spans="1:8" ht="18" customHeight="1">
      <c r="A605" s="623"/>
      <c r="B605" s="450" t="s">
        <v>465</v>
      </c>
      <c r="C605" s="513" t="s">
        <v>1047</v>
      </c>
      <c r="D605" s="584"/>
      <c r="E605" s="572"/>
      <c r="F605" s="571"/>
      <c r="G605" s="571"/>
      <c r="H605" s="571"/>
    </row>
    <row r="606" spans="1:8" ht="18" customHeight="1">
      <c r="A606" s="623" t="s">
        <v>881</v>
      </c>
      <c r="B606" s="450" t="s">
        <v>212</v>
      </c>
      <c r="C606" s="513" t="s">
        <v>1047</v>
      </c>
      <c r="D606" s="584"/>
      <c r="E606" s="568" t="s">
        <v>916</v>
      </c>
      <c r="F606" s="568" t="s">
        <v>1122</v>
      </c>
      <c r="G606" s="580">
        <v>42461</v>
      </c>
      <c r="H606" s="568"/>
    </row>
    <row r="607" spans="1:8" ht="18" customHeight="1">
      <c r="A607" s="623"/>
      <c r="B607" s="450" t="s">
        <v>211</v>
      </c>
      <c r="C607" s="513" t="s">
        <v>1047</v>
      </c>
      <c r="D607" s="584"/>
      <c r="E607" s="571"/>
      <c r="F607" s="571"/>
      <c r="G607" s="581"/>
      <c r="H607" s="571"/>
    </row>
    <row r="608" spans="1:8" ht="18" customHeight="1">
      <c r="A608" s="623"/>
      <c r="B608" s="450" t="s">
        <v>210</v>
      </c>
      <c r="C608" s="513" t="s">
        <v>1047</v>
      </c>
      <c r="D608" s="584"/>
      <c r="E608" s="571"/>
      <c r="F608" s="571"/>
      <c r="G608" s="581"/>
      <c r="H608" s="571"/>
    </row>
    <row r="609" spans="1:8" ht="18" customHeight="1">
      <c r="A609" s="623"/>
      <c r="B609" s="450" t="s">
        <v>213</v>
      </c>
      <c r="C609" s="513" t="s">
        <v>1047</v>
      </c>
      <c r="D609" s="584"/>
      <c r="E609" s="571"/>
      <c r="F609" s="571"/>
      <c r="G609" s="581"/>
      <c r="H609" s="571"/>
    </row>
    <row r="610" spans="1:8" ht="18" customHeight="1">
      <c r="A610" s="623"/>
      <c r="B610" s="450" t="s">
        <v>174</v>
      </c>
      <c r="C610" s="513" t="s">
        <v>1047</v>
      </c>
      <c r="D610" s="584"/>
      <c r="E610" s="569"/>
      <c r="F610" s="569"/>
      <c r="G610" s="582"/>
      <c r="H610" s="569"/>
    </row>
    <row r="611" spans="1:8" ht="18" customHeight="1">
      <c r="A611" s="623" t="s">
        <v>882</v>
      </c>
      <c r="B611" s="452" t="s">
        <v>388</v>
      </c>
      <c r="C611" s="513" t="s">
        <v>1047</v>
      </c>
      <c r="D611" s="584"/>
      <c r="E611" s="570" t="s">
        <v>1118</v>
      </c>
      <c r="F611" s="568" t="s">
        <v>931</v>
      </c>
      <c r="G611" s="568">
        <v>2011</v>
      </c>
      <c r="H611" s="568"/>
    </row>
    <row r="612" spans="1:8" ht="18" customHeight="1">
      <c r="A612" s="623"/>
      <c r="B612" s="452" t="s">
        <v>389</v>
      </c>
      <c r="C612" s="513" t="s">
        <v>1047</v>
      </c>
      <c r="D612" s="584"/>
      <c r="E612" s="572"/>
      <c r="F612" s="571"/>
      <c r="G612" s="571"/>
      <c r="H612" s="571"/>
    </row>
    <row r="613" spans="1:8" ht="18" customHeight="1">
      <c r="A613" s="623"/>
      <c r="B613" s="452" t="s">
        <v>390</v>
      </c>
      <c r="C613" s="513" t="s">
        <v>1047</v>
      </c>
      <c r="D613" s="584"/>
      <c r="E613" s="572"/>
      <c r="F613" s="571"/>
      <c r="G613" s="571"/>
      <c r="H613" s="571"/>
    </row>
    <row r="614" spans="1:8" ht="18" customHeight="1">
      <c r="A614" s="623"/>
      <c r="B614" s="452" t="s">
        <v>391</v>
      </c>
      <c r="C614" s="513" t="s">
        <v>1047</v>
      </c>
      <c r="D614" s="584"/>
      <c r="E614" s="572"/>
      <c r="F614" s="571"/>
      <c r="G614" s="571"/>
      <c r="H614" s="571"/>
    </row>
    <row r="615" spans="1:8" ht="18" customHeight="1">
      <c r="A615" s="623"/>
      <c r="B615" s="452" t="s">
        <v>392</v>
      </c>
      <c r="C615" s="513" t="s">
        <v>1047</v>
      </c>
      <c r="D615" s="584"/>
      <c r="E615" s="572"/>
      <c r="F615" s="571"/>
      <c r="G615" s="571"/>
      <c r="H615" s="571"/>
    </row>
    <row r="616" spans="1:8" ht="18" customHeight="1">
      <c r="A616" s="623"/>
      <c r="B616" s="452" t="s">
        <v>393</v>
      </c>
      <c r="C616" s="513" t="s">
        <v>1047</v>
      </c>
      <c r="D616" s="584"/>
      <c r="E616" s="572"/>
      <c r="F616" s="571"/>
      <c r="G616" s="571"/>
      <c r="H616" s="571"/>
    </row>
    <row r="617" spans="1:8" ht="18" customHeight="1">
      <c r="A617" s="623"/>
      <c r="B617" s="452" t="s">
        <v>394</v>
      </c>
      <c r="C617" s="513" t="s">
        <v>1047</v>
      </c>
      <c r="D617" s="584"/>
      <c r="E617" s="572"/>
      <c r="F617" s="571"/>
      <c r="G617" s="571"/>
      <c r="H617" s="571"/>
    </row>
    <row r="618" spans="1:8" ht="18" customHeight="1">
      <c r="A618" s="623"/>
      <c r="B618" s="452" t="s">
        <v>395</v>
      </c>
      <c r="C618" s="513" t="s">
        <v>1047</v>
      </c>
      <c r="D618" s="584"/>
      <c r="E618" s="572"/>
      <c r="F618" s="571"/>
      <c r="G618" s="571"/>
      <c r="H618" s="571"/>
    </row>
    <row r="619" spans="1:8" ht="18" customHeight="1">
      <c r="A619" s="623"/>
      <c r="B619" s="452" t="s">
        <v>396</v>
      </c>
      <c r="C619" s="513" t="s">
        <v>1047</v>
      </c>
      <c r="D619" s="584"/>
      <c r="E619" s="572"/>
      <c r="F619" s="571"/>
      <c r="G619" s="571"/>
      <c r="H619" s="571"/>
    </row>
    <row r="620" spans="1:8" ht="18" customHeight="1">
      <c r="A620" s="623"/>
      <c r="B620" s="452" t="s">
        <v>397</v>
      </c>
      <c r="C620" s="513" t="s">
        <v>1047</v>
      </c>
      <c r="D620" s="584"/>
      <c r="E620" s="572"/>
      <c r="F620" s="571"/>
      <c r="G620" s="571"/>
      <c r="H620" s="571"/>
    </row>
    <row r="621" spans="1:8" ht="18" customHeight="1">
      <c r="A621" s="623"/>
      <c r="B621" s="452" t="s">
        <v>398</v>
      </c>
      <c r="C621" s="513" t="s">
        <v>1047</v>
      </c>
      <c r="D621" s="584"/>
      <c r="E621" s="572"/>
      <c r="F621" s="571"/>
      <c r="G621" s="571"/>
      <c r="H621" s="571"/>
    </row>
    <row r="622" spans="1:8" ht="18" customHeight="1">
      <c r="A622" s="623"/>
      <c r="B622" s="452" t="s">
        <v>399</v>
      </c>
      <c r="C622" s="513" t="s">
        <v>1047</v>
      </c>
      <c r="D622" s="584"/>
      <c r="E622" s="572"/>
      <c r="F622" s="571"/>
      <c r="G622" s="571"/>
      <c r="H622" s="571"/>
    </row>
    <row r="623" spans="1:8" ht="18" customHeight="1">
      <c r="A623" s="623"/>
      <c r="B623" s="452" t="s">
        <v>400</v>
      </c>
      <c r="C623" s="513" t="s">
        <v>1047</v>
      </c>
      <c r="D623" s="584"/>
      <c r="E623" s="572"/>
      <c r="F623" s="571"/>
      <c r="G623" s="571"/>
      <c r="H623" s="571"/>
    </row>
    <row r="624" spans="1:8" ht="18" customHeight="1">
      <c r="A624" s="623"/>
      <c r="B624" s="452" t="s">
        <v>401</v>
      </c>
      <c r="C624" s="513" t="s">
        <v>1047</v>
      </c>
      <c r="D624" s="584"/>
      <c r="E624" s="572"/>
      <c r="F624" s="571"/>
      <c r="G624" s="571"/>
      <c r="H624" s="571"/>
    </row>
    <row r="625" spans="1:8" ht="18" customHeight="1">
      <c r="A625" s="623"/>
      <c r="B625" s="452" t="s">
        <v>402</v>
      </c>
      <c r="C625" s="513" t="s">
        <v>1047</v>
      </c>
      <c r="D625" s="584"/>
      <c r="E625" s="572"/>
      <c r="F625" s="571"/>
      <c r="G625" s="571"/>
      <c r="H625" s="571"/>
    </row>
    <row r="626" spans="1:8" ht="18" customHeight="1">
      <c r="A626" s="623"/>
      <c r="B626" s="452" t="s">
        <v>403</v>
      </c>
      <c r="C626" s="513" t="s">
        <v>1047</v>
      </c>
      <c r="D626" s="584"/>
      <c r="E626" s="572"/>
      <c r="F626" s="571"/>
      <c r="G626" s="571"/>
      <c r="H626" s="571"/>
    </row>
    <row r="627" spans="1:8" ht="18" customHeight="1">
      <c r="A627" s="623"/>
      <c r="B627" s="452" t="s">
        <v>404</v>
      </c>
      <c r="C627" s="513" t="s">
        <v>1047</v>
      </c>
      <c r="D627" s="584"/>
      <c r="E627" s="572"/>
      <c r="F627" s="571"/>
      <c r="G627" s="571"/>
      <c r="H627" s="571"/>
    </row>
    <row r="628" spans="1:8" ht="18" customHeight="1">
      <c r="A628" s="623"/>
      <c r="B628" s="452" t="s">
        <v>405</v>
      </c>
      <c r="C628" s="513" t="s">
        <v>1047</v>
      </c>
      <c r="D628" s="584"/>
      <c r="E628" s="572"/>
      <c r="F628" s="571"/>
      <c r="G628" s="571"/>
      <c r="H628" s="571"/>
    </row>
    <row r="629" spans="1:8" ht="18" customHeight="1">
      <c r="A629" s="623"/>
      <c r="B629" s="452" t="s">
        <v>406</v>
      </c>
      <c r="C629" s="513" t="s">
        <v>1047</v>
      </c>
      <c r="D629" s="584"/>
      <c r="E629" s="572"/>
      <c r="F629" s="571"/>
      <c r="G629" s="571"/>
      <c r="H629" s="571"/>
    </row>
    <row r="630" spans="1:8" ht="18" customHeight="1">
      <c r="A630" s="623"/>
      <c r="B630" s="452" t="s">
        <v>406</v>
      </c>
      <c r="C630" s="513" t="s">
        <v>1047</v>
      </c>
      <c r="D630" s="584"/>
      <c r="E630" s="572"/>
      <c r="F630" s="571"/>
      <c r="G630" s="571"/>
      <c r="H630" s="571"/>
    </row>
    <row r="631" spans="1:8" ht="18" customHeight="1">
      <c r="A631" s="623"/>
      <c r="B631" s="452" t="s">
        <v>407</v>
      </c>
      <c r="C631" s="513" t="s">
        <v>1047</v>
      </c>
      <c r="D631" s="584"/>
      <c r="E631" s="572"/>
      <c r="F631" s="571"/>
      <c r="G631" s="571"/>
      <c r="H631" s="571"/>
    </row>
    <row r="632" spans="1:8" ht="18" customHeight="1">
      <c r="A632" s="623"/>
      <c r="B632" s="463" t="s">
        <v>408</v>
      </c>
      <c r="C632" s="513" t="s">
        <v>1047</v>
      </c>
      <c r="D632" s="584"/>
      <c r="E632" s="572"/>
      <c r="F632" s="571"/>
      <c r="G632" s="571"/>
      <c r="H632" s="571"/>
    </row>
    <row r="633" spans="1:8" ht="18" customHeight="1">
      <c r="A633" s="623" t="s">
        <v>883</v>
      </c>
      <c r="B633" s="450" t="s">
        <v>47</v>
      </c>
      <c r="C633" s="513" t="s">
        <v>1047</v>
      </c>
      <c r="D633" s="584"/>
      <c r="E633" s="572"/>
      <c r="F633" s="571"/>
      <c r="G633" s="571"/>
      <c r="H633" s="571"/>
    </row>
    <row r="634" spans="1:8" ht="18" customHeight="1">
      <c r="A634" s="623"/>
      <c r="B634" s="450" t="s">
        <v>746</v>
      </c>
      <c r="C634" s="513" t="s">
        <v>1047</v>
      </c>
      <c r="D634" s="584"/>
      <c r="E634" s="572"/>
      <c r="F634" s="571"/>
      <c r="G634" s="571"/>
      <c r="H634" s="571"/>
    </row>
    <row r="635" spans="1:8" ht="18" customHeight="1">
      <c r="A635" s="623"/>
      <c r="B635" s="450" t="s">
        <v>747</v>
      </c>
      <c r="C635" s="513" t="s">
        <v>1047</v>
      </c>
      <c r="D635" s="584"/>
      <c r="E635" s="572"/>
      <c r="F635" s="571"/>
      <c r="G635" s="571"/>
      <c r="H635" s="571"/>
    </row>
    <row r="636" spans="1:8" ht="18" customHeight="1">
      <c r="A636" s="623"/>
      <c r="B636" s="450" t="s">
        <v>748</v>
      </c>
      <c r="C636" s="513" t="s">
        <v>1047</v>
      </c>
      <c r="D636" s="584"/>
      <c r="E636" s="573"/>
      <c r="F636" s="569"/>
      <c r="G636" s="569"/>
      <c r="H636" s="569"/>
    </row>
    <row r="637" spans="1:8" ht="18" customHeight="1">
      <c r="A637" s="623"/>
      <c r="B637" s="450" t="s">
        <v>32</v>
      </c>
      <c r="C637" s="513" t="s">
        <v>1047</v>
      </c>
      <c r="D637" s="584"/>
      <c r="E637" s="568" t="s">
        <v>916</v>
      </c>
      <c r="F637" s="568" t="s">
        <v>1122</v>
      </c>
      <c r="G637" s="580">
        <v>42461</v>
      </c>
      <c r="H637" s="568"/>
    </row>
    <row r="638" spans="1:8" ht="18" customHeight="1">
      <c r="A638" s="623"/>
      <c r="B638" s="450" t="s">
        <v>234</v>
      </c>
      <c r="C638" s="513" t="s">
        <v>1047</v>
      </c>
      <c r="D638" s="584"/>
      <c r="E638" s="571"/>
      <c r="F638" s="571"/>
      <c r="G638" s="581"/>
      <c r="H638" s="571"/>
    </row>
    <row r="639" spans="1:8" ht="18" customHeight="1">
      <c r="A639" s="623"/>
      <c r="B639" s="450" t="s">
        <v>409</v>
      </c>
      <c r="C639" s="513" t="s">
        <v>1047</v>
      </c>
      <c r="D639" s="584"/>
      <c r="E639" s="572" t="s">
        <v>1118</v>
      </c>
      <c r="F639" s="571" t="s">
        <v>931</v>
      </c>
      <c r="G639" s="586">
        <v>2011</v>
      </c>
      <c r="H639" s="571"/>
    </row>
    <row r="640" spans="1:8" ht="18" customHeight="1">
      <c r="A640" s="623"/>
      <c r="B640" s="450" t="s">
        <v>410</v>
      </c>
      <c r="C640" s="513" t="s">
        <v>1047</v>
      </c>
      <c r="D640" s="584"/>
      <c r="E640" s="572"/>
      <c r="F640" s="571"/>
      <c r="G640" s="586"/>
      <c r="H640" s="571"/>
    </row>
    <row r="641" spans="1:8" ht="18" customHeight="1">
      <c r="A641" s="623"/>
      <c r="B641" s="450" t="s">
        <v>411</v>
      </c>
      <c r="C641" s="513" t="s">
        <v>1047</v>
      </c>
      <c r="D641" s="584"/>
      <c r="E641" s="572"/>
      <c r="F641" s="571"/>
      <c r="G641" s="586"/>
      <c r="H641" s="571"/>
    </row>
    <row r="642" spans="1:8" ht="18" customHeight="1">
      <c r="A642" s="623" t="s">
        <v>884</v>
      </c>
      <c r="B642" s="450" t="s">
        <v>412</v>
      </c>
      <c r="C642" s="513" t="s">
        <v>1047</v>
      </c>
      <c r="D642" s="584"/>
      <c r="E642" s="572"/>
      <c r="F642" s="571"/>
      <c r="G642" s="586"/>
      <c r="H642" s="571"/>
    </row>
    <row r="643" spans="1:8" ht="18" customHeight="1">
      <c r="A643" s="623"/>
      <c r="B643" s="450" t="s">
        <v>413</v>
      </c>
      <c r="C643" s="513" t="s">
        <v>1047</v>
      </c>
      <c r="D643" s="584"/>
      <c r="E643" s="572"/>
      <c r="F643" s="571"/>
      <c r="G643" s="586"/>
      <c r="H643" s="571"/>
    </row>
    <row r="644" spans="1:8" ht="18" customHeight="1">
      <c r="A644" s="623"/>
      <c r="B644" s="450" t="s">
        <v>414</v>
      </c>
      <c r="C644" s="513" t="s">
        <v>1047</v>
      </c>
      <c r="D644" s="584"/>
      <c r="E644" s="573"/>
      <c r="F644" s="569"/>
      <c r="G644" s="587"/>
      <c r="H644" s="569"/>
    </row>
    <row r="645" spans="1:8" ht="18" customHeight="1">
      <c r="A645" s="623" t="s">
        <v>885</v>
      </c>
      <c r="B645" s="450" t="s">
        <v>473</v>
      </c>
      <c r="C645" s="513" t="s">
        <v>1047</v>
      </c>
      <c r="D645" s="584"/>
      <c r="E645" s="570" t="s">
        <v>1130</v>
      </c>
      <c r="F645" s="568" t="s">
        <v>1102</v>
      </c>
      <c r="G645" s="568">
        <v>2011</v>
      </c>
      <c r="H645" s="568"/>
    </row>
    <row r="646" spans="1:8" ht="18" customHeight="1">
      <c r="A646" s="623"/>
      <c r="B646" s="450" t="s">
        <v>474</v>
      </c>
      <c r="C646" s="513" t="s">
        <v>1047</v>
      </c>
      <c r="D646" s="584"/>
      <c r="E646" s="572"/>
      <c r="F646" s="571"/>
      <c r="G646" s="571"/>
      <c r="H646" s="571"/>
    </row>
    <row r="647" spans="1:8" ht="18" customHeight="1">
      <c r="A647" s="623"/>
      <c r="B647" s="450" t="s">
        <v>475</v>
      </c>
      <c r="C647" s="513" t="s">
        <v>1047</v>
      </c>
      <c r="D647" s="584"/>
      <c r="E647" s="572"/>
      <c r="F647" s="571"/>
      <c r="G647" s="571"/>
      <c r="H647" s="571"/>
    </row>
    <row r="648" spans="1:8" ht="18" customHeight="1">
      <c r="A648" s="623"/>
      <c r="B648" s="450" t="s">
        <v>476</v>
      </c>
      <c r="C648" s="513" t="s">
        <v>1047</v>
      </c>
      <c r="D648" s="584"/>
      <c r="E648" s="572"/>
      <c r="F648" s="571"/>
      <c r="G648" s="571"/>
      <c r="H648" s="571"/>
    </row>
    <row r="649" spans="1:8" ht="18" customHeight="1">
      <c r="A649" s="623"/>
      <c r="B649" s="450" t="s">
        <v>477</v>
      </c>
      <c r="C649" s="513" t="s">
        <v>1047</v>
      </c>
      <c r="D649" s="584"/>
      <c r="E649" s="572"/>
      <c r="F649" s="571"/>
      <c r="G649" s="571"/>
      <c r="H649" s="571"/>
    </row>
    <row r="650" spans="1:8" ht="18" customHeight="1">
      <c r="A650" s="623"/>
      <c r="B650" s="450" t="s">
        <v>478</v>
      </c>
      <c r="C650" s="513" t="s">
        <v>1047</v>
      </c>
      <c r="D650" s="584"/>
      <c r="E650" s="572"/>
      <c r="F650" s="571"/>
      <c r="G650" s="571"/>
      <c r="H650" s="571"/>
    </row>
    <row r="651" spans="1:8" ht="18" customHeight="1">
      <c r="A651" s="623"/>
      <c r="B651" s="450" t="s">
        <v>235</v>
      </c>
      <c r="C651" s="513" t="s">
        <v>1047</v>
      </c>
      <c r="D651" s="584"/>
      <c r="E651" s="572"/>
      <c r="F651" s="571"/>
      <c r="G651" s="571"/>
      <c r="H651" s="571"/>
    </row>
    <row r="652" spans="1:8" ht="18" customHeight="1">
      <c r="A652" s="623"/>
      <c r="B652" s="450" t="s">
        <v>236</v>
      </c>
      <c r="C652" s="513" t="s">
        <v>1047</v>
      </c>
      <c r="D652" s="584"/>
      <c r="E652" s="572"/>
      <c r="F652" s="571"/>
      <c r="G652" s="571"/>
      <c r="H652" s="571"/>
    </row>
    <row r="653" spans="1:8" ht="18" customHeight="1">
      <c r="A653" s="623"/>
      <c r="B653" s="450" t="s">
        <v>237</v>
      </c>
      <c r="C653" s="513" t="s">
        <v>1047</v>
      </c>
      <c r="D653" s="584"/>
      <c r="E653" s="572"/>
      <c r="F653" s="571"/>
      <c r="G653" s="571"/>
      <c r="H653" s="571"/>
    </row>
    <row r="654" spans="1:8" ht="18" customHeight="1">
      <c r="A654" s="623"/>
      <c r="B654" s="450" t="s">
        <v>238</v>
      </c>
      <c r="C654" s="513" t="s">
        <v>1047</v>
      </c>
      <c r="D654" s="584"/>
      <c r="E654" s="572"/>
      <c r="F654" s="571"/>
      <c r="G654" s="571"/>
      <c r="H654" s="571"/>
    </row>
    <row r="655" spans="1:8" ht="18" customHeight="1">
      <c r="A655" s="623"/>
      <c r="B655" s="450" t="s">
        <v>239</v>
      </c>
      <c r="C655" s="513" t="s">
        <v>1047</v>
      </c>
      <c r="D655" s="584"/>
      <c r="E655" s="572"/>
      <c r="F655" s="571"/>
      <c r="G655" s="571"/>
      <c r="H655" s="571"/>
    </row>
    <row r="656" spans="1:8" ht="18" customHeight="1">
      <c r="A656" s="623"/>
      <c r="B656" s="450" t="s">
        <v>240</v>
      </c>
      <c r="C656" s="513" t="s">
        <v>1047</v>
      </c>
      <c r="D656" s="584"/>
      <c r="E656" s="572"/>
      <c r="F656" s="571"/>
      <c r="G656" s="571"/>
      <c r="H656" s="571"/>
    </row>
    <row r="657" spans="1:8" ht="18" customHeight="1">
      <c r="A657" s="623" t="s">
        <v>886</v>
      </c>
      <c r="B657" s="450" t="s">
        <v>241</v>
      </c>
      <c r="C657" s="513" t="s">
        <v>1047</v>
      </c>
      <c r="D657" s="584"/>
      <c r="E657" s="573"/>
      <c r="F657" s="569"/>
      <c r="G657" s="569"/>
      <c r="H657" s="569"/>
    </row>
    <row r="658" spans="1:8" ht="18" customHeight="1">
      <c r="A658" s="623"/>
      <c r="B658" s="450" t="s">
        <v>42</v>
      </c>
      <c r="C658" s="513" t="s">
        <v>1047</v>
      </c>
      <c r="D658" s="584"/>
      <c r="E658" s="588" t="s">
        <v>916</v>
      </c>
      <c r="F658" s="588" t="s">
        <v>1122</v>
      </c>
      <c r="G658" s="566">
        <v>42461</v>
      </c>
      <c r="H658" s="568"/>
    </row>
    <row r="659" spans="1:8" ht="18" customHeight="1">
      <c r="A659" s="623"/>
      <c r="B659" s="450" t="s">
        <v>205</v>
      </c>
      <c r="C659" s="513" t="s">
        <v>1047</v>
      </c>
      <c r="D659" s="584"/>
      <c r="E659" s="589"/>
      <c r="F659" s="589"/>
      <c r="G659" s="567"/>
      <c r="H659" s="569"/>
    </row>
    <row r="660" spans="1:8" s="16" customFormat="1" ht="29.1" customHeight="1">
      <c r="A660" s="623"/>
      <c r="B660" s="450" t="s">
        <v>1069</v>
      </c>
      <c r="C660" s="597" t="s">
        <v>1047</v>
      </c>
      <c r="D660" s="584"/>
      <c r="E660" s="570" t="s">
        <v>1049</v>
      </c>
      <c r="F660" s="568" t="s">
        <v>1071</v>
      </c>
      <c r="G660" s="568">
        <v>2015</v>
      </c>
      <c r="H660" s="568" t="s">
        <v>1072</v>
      </c>
    </row>
    <row r="661" spans="1:8" s="16" customFormat="1" ht="29.1" customHeight="1">
      <c r="A661" s="623"/>
      <c r="B661" s="450" t="s">
        <v>1070</v>
      </c>
      <c r="C661" s="598"/>
      <c r="D661" s="584"/>
      <c r="E661" s="573"/>
      <c r="F661" s="569"/>
      <c r="G661" s="569"/>
      <c r="H661" s="569"/>
    </row>
    <row r="662" spans="1:8" s="16" customFormat="1" ht="39" customHeight="1">
      <c r="A662" s="623"/>
      <c r="B662" s="84" t="s">
        <v>749</v>
      </c>
      <c r="C662" s="513" t="s">
        <v>1047</v>
      </c>
      <c r="D662" s="584"/>
      <c r="E662" s="570" t="s">
        <v>1130</v>
      </c>
      <c r="F662" s="568" t="s">
        <v>1102</v>
      </c>
      <c r="G662" s="568">
        <v>2011</v>
      </c>
      <c r="H662" s="568"/>
    </row>
    <row r="663" spans="1:8" s="16" customFormat="1" ht="39" customHeight="1">
      <c r="A663" s="623"/>
      <c r="B663" s="84" t="s">
        <v>750</v>
      </c>
      <c r="C663" s="513" t="s">
        <v>1047</v>
      </c>
      <c r="D663" s="584"/>
      <c r="E663" s="572"/>
      <c r="F663" s="571"/>
      <c r="G663" s="571"/>
      <c r="H663" s="571"/>
    </row>
    <row r="664" spans="1:8" s="16" customFormat="1" ht="39" customHeight="1">
      <c r="A664" s="623"/>
      <c r="B664" s="84" t="s">
        <v>751</v>
      </c>
      <c r="C664" s="513" t="s">
        <v>1047</v>
      </c>
      <c r="D664" s="584"/>
      <c r="E664" s="572"/>
      <c r="F664" s="571"/>
      <c r="G664" s="571"/>
      <c r="H664" s="571"/>
    </row>
    <row r="665" spans="1:8" s="16" customFormat="1" ht="39" customHeight="1">
      <c r="A665" s="623"/>
      <c r="B665" s="84" t="s">
        <v>752</v>
      </c>
      <c r="C665" s="513" t="s">
        <v>1047</v>
      </c>
      <c r="D665" s="584"/>
      <c r="E665" s="572"/>
      <c r="F665" s="571"/>
      <c r="G665" s="571"/>
      <c r="H665" s="571"/>
    </row>
    <row r="666" spans="1:8" s="16" customFormat="1" ht="39" customHeight="1">
      <c r="A666" s="623"/>
      <c r="B666" s="84" t="s">
        <v>242</v>
      </c>
      <c r="C666" s="513" t="s">
        <v>1047</v>
      </c>
      <c r="D666" s="584"/>
      <c r="E666" s="572"/>
      <c r="F666" s="571"/>
      <c r="G666" s="571"/>
      <c r="H666" s="571"/>
    </row>
    <row r="667" spans="1:8" s="16" customFormat="1" ht="39" customHeight="1">
      <c r="A667" s="623"/>
      <c r="B667" s="84" t="s">
        <v>243</v>
      </c>
      <c r="C667" s="513" t="s">
        <v>1047</v>
      </c>
      <c r="D667" s="584"/>
      <c r="E667" s="572"/>
      <c r="F667" s="571"/>
      <c r="G667" s="571"/>
      <c r="H667" s="571"/>
    </row>
    <row r="668" spans="1:8" s="16" customFormat="1" ht="39" customHeight="1">
      <c r="A668" s="623"/>
      <c r="B668" s="84" t="s">
        <v>244</v>
      </c>
      <c r="C668" s="513" t="s">
        <v>1047</v>
      </c>
      <c r="D668" s="584"/>
      <c r="E668" s="572"/>
      <c r="F668" s="571"/>
      <c r="G668" s="571"/>
      <c r="H668" s="571"/>
    </row>
    <row r="669" spans="1:8" s="16" customFormat="1" ht="39" customHeight="1">
      <c r="A669" s="623"/>
      <c r="B669" s="84" t="s">
        <v>245</v>
      </c>
      <c r="C669" s="513" t="s">
        <v>1047</v>
      </c>
      <c r="D669" s="584"/>
      <c r="E669" s="572"/>
      <c r="F669" s="571"/>
      <c r="G669" s="571"/>
      <c r="H669" s="571"/>
    </row>
    <row r="670" spans="1:8" s="16" customFormat="1" ht="36.950000000000003" customHeight="1">
      <c r="A670" s="623"/>
      <c r="B670" s="84" t="s">
        <v>246</v>
      </c>
      <c r="C670" s="513" t="s">
        <v>1047</v>
      </c>
      <c r="D670" s="584"/>
      <c r="E670" s="572"/>
      <c r="F670" s="571"/>
      <c r="G670" s="571"/>
      <c r="H670" s="571"/>
    </row>
    <row r="671" spans="1:8" s="16" customFormat="1" ht="36.950000000000003" customHeight="1">
      <c r="A671" s="623"/>
      <c r="B671" s="84" t="s">
        <v>247</v>
      </c>
      <c r="C671" s="513" t="s">
        <v>1047</v>
      </c>
      <c r="D671" s="584"/>
      <c r="E671" s="573"/>
      <c r="F671" s="569"/>
      <c r="G671" s="569"/>
      <c r="H671" s="569"/>
    </row>
    <row r="672" spans="1:8" s="16" customFormat="1" ht="36.950000000000003" customHeight="1">
      <c r="A672" s="623"/>
      <c r="B672" s="84" t="s">
        <v>1065</v>
      </c>
      <c r="C672" s="595" t="s">
        <v>1047</v>
      </c>
      <c r="D672" s="584"/>
      <c r="E672" s="570" t="s">
        <v>1049</v>
      </c>
      <c r="F672" s="568" t="s">
        <v>1050</v>
      </c>
      <c r="G672" s="568">
        <v>2015</v>
      </c>
      <c r="H672" s="568" t="s">
        <v>1051</v>
      </c>
    </row>
    <row r="673" spans="1:8" s="16" customFormat="1" ht="38.1" customHeight="1">
      <c r="A673" s="623"/>
      <c r="B673" s="84" t="s">
        <v>1066</v>
      </c>
      <c r="C673" s="596"/>
      <c r="D673" s="584"/>
      <c r="E673" s="573"/>
      <c r="F673" s="569"/>
      <c r="G673" s="569"/>
      <c r="H673" s="569"/>
    </row>
    <row r="674" spans="1:8" s="16" customFormat="1" ht="29.1" customHeight="1">
      <c r="A674" s="623"/>
      <c r="B674" s="450" t="s">
        <v>1068</v>
      </c>
      <c r="C674" s="513" t="s">
        <v>1047</v>
      </c>
      <c r="D674" s="584"/>
      <c r="E674" s="503" t="s">
        <v>1049</v>
      </c>
      <c r="F674" s="501" t="s">
        <v>1071</v>
      </c>
      <c r="G674" s="501">
        <v>2015</v>
      </c>
      <c r="H674" s="501" t="s">
        <v>1072</v>
      </c>
    </row>
    <row r="675" spans="1:8" ht="18" customHeight="1">
      <c r="A675" s="623"/>
      <c r="B675" s="450" t="s">
        <v>249</v>
      </c>
      <c r="C675" s="513" t="s">
        <v>1047</v>
      </c>
      <c r="D675" s="584"/>
      <c r="E675" s="588" t="s">
        <v>916</v>
      </c>
      <c r="F675" s="588" t="s">
        <v>1122</v>
      </c>
      <c r="G675" s="566">
        <v>42461</v>
      </c>
      <c r="H675" s="568"/>
    </row>
    <row r="676" spans="1:8" ht="18" customHeight="1">
      <c r="A676" s="623"/>
      <c r="B676" s="450" t="s">
        <v>248</v>
      </c>
      <c r="C676" s="513" t="s">
        <v>1047</v>
      </c>
      <c r="D676" s="585"/>
      <c r="E676" s="589"/>
      <c r="F676" s="589"/>
      <c r="G676" s="567"/>
      <c r="H676" s="569"/>
    </row>
    <row r="677" spans="1:8" s="16" customFormat="1" ht="18" customHeight="1">
      <c r="A677" s="638" t="s">
        <v>896</v>
      </c>
      <c r="B677" s="638"/>
      <c r="C677" s="638"/>
      <c r="D677" s="638"/>
      <c r="E677" s="638"/>
      <c r="F677" s="638"/>
      <c r="G677" s="638"/>
      <c r="H677" s="638"/>
    </row>
    <row r="678" spans="1:8" ht="18" customHeight="1">
      <c r="A678" s="623" t="s">
        <v>887</v>
      </c>
      <c r="B678" s="450" t="s">
        <v>479</v>
      </c>
      <c r="C678" s="513" t="s">
        <v>1047</v>
      </c>
      <c r="D678" s="594" t="s">
        <v>1067</v>
      </c>
      <c r="E678" s="570" t="s">
        <v>1130</v>
      </c>
      <c r="F678" s="568" t="s">
        <v>1102</v>
      </c>
      <c r="G678" s="568">
        <v>2011</v>
      </c>
      <c r="H678" s="568"/>
    </row>
    <row r="679" spans="1:8" ht="18" customHeight="1">
      <c r="A679" s="623"/>
      <c r="B679" s="450" t="s">
        <v>480</v>
      </c>
      <c r="C679" s="513" t="s">
        <v>1047</v>
      </c>
      <c r="D679" s="599"/>
      <c r="E679" s="571"/>
      <c r="F679" s="571"/>
      <c r="G679" s="571"/>
      <c r="H679" s="571"/>
    </row>
    <row r="680" spans="1:8" ht="18" customHeight="1">
      <c r="A680" s="623"/>
      <c r="B680" s="450" t="s">
        <v>481</v>
      </c>
      <c r="C680" s="513" t="s">
        <v>1047</v>
      </c>
      <c r="D680" s="599"/>
      <c r="E680" s="571"/>
      <c r="F680" s="571"/>
      <c r="G680" s="571"/>
      <c r="H680" s="571"/>
    </row>
    <row r="681" spans="1:8" ht="18" customHeight="1">
      <c r="A681" s="623"/>
      <c r="B681" s="450" t="s">
        <v>466</v>
      </c>
      <c r="C681" s="513" t="s">
        <v>1047</v>
      </c>
      <c r="D681" s="599"/>
      <c r="E681" s="571"/>
      <c r="F681" s="571"/>
      <c r="G681" s="571"/>
      <c r="H681" s="571"/>
    </row>
    <row r="682" spans="1:8" ht="18" customHeight="1">
      <c r="A682" s="623"/>
      <c r="B682" s="450" t="s">
        <v>467</v>
      </c>
      <c r="C682" s="513" t="s">
        <v>1047</v>
      </c>
      <c r="D682" s="599"/>
      <c r="E682" s="571"/>
      <c r="F682" s="571"/>
      <c r="G682" s="571"/>
      <c r="H682" s="571"/>
    </row>
    <row r="683" spans="1:8" ht="18" customHeight="1">
      <c r="A683" s="623"/>
      <c r="B683" s="450" t="s">
        <v>468</v>
      </c>
      <c r="C683" s="513" t="s">
        <v>1047</v>
      </c>
      <c r="D683" s="599"/>
      <c r="E683" s="571"/>
      <c r="F683" s="571"/>
      <c r="G683" s="571"/>
      <c r="H683" s="571"/>
    </row>
    <row r="684" spans="1:8" ht="18" customHeight="1">
      <c r="A684" s="623"/>
      <c r="B684" s="450" t="s">
        <v>469</v>
      </c>
      <c r="C684" s="513" t="s">
        <v>1047</v>
      </c>
      <c r="D684" s="599"/>
      <c r="E684" s="571"/>
      <c r="F684" s="571"/>
      <c r="G684" s="571"/>
      <c r="H684" s="571"/>
    </row>
    <row r="685" spans="1:8" ht="18" customHeight="1">
      <c r="A685" s="506" t="s">
        <v>888</v>
      </c>
      <c r="B685" s="450" t="s">
        <v>486</v>
      </c>
      <c r="C685" s="568" t="s">
        <v>1162</v>
      </c>
      <c r="D685" s="599"/>
      <c r="E685" s="570" t="s">
        <v>1130</v>
      </c>
      <c r="F685" s="568" t="s">
        <v>1102</v>
      </c>
      <c r="G685" s="568">
        <v>2011</v>
      </c>
      <c r="H685" s="568"/>
    </row>
    <row r="686" spans="1:8" ht="18" customHeight="1">
      <c r="A686" s="623" t="s">
        <v>889</v>
      </c>
      <c r="B686" s="450" t="s">
        <v>482</v>
      </c>
      <c r="C686" s="571"/>
      <c r="D686" s="599"/>
      <c r="E686" s="571"/>
      <c r="F686" s="571"/>
      <c r="G686" s="571"/>
      <c r="H686" s="571"/>
    </row>
    <row r="687" spans="1:8" ht="18" customHeight="1">
      <c r="A687" s="623"/>
      <c r="B687" s="450" t="s">
        <v>483</v>
      </c>
      <c r="C687" s="571"/>
      <c r="D687" s="599"/>
      <c r="E687" s="571"/>
      <c r="F687" s="571"/>
      <c r="G687" s="571"/>
      <c r="H687" s="571"/>
    </row>
    <row r="688" spans="1:8" ht="18" customHeight="1">
      <c r="A688" s="623"/>
      <c r="B688" s="450" t="s">
        <v>484</v>
      </c>
      <c r="C688" s="571"/>
      <c r="D688" s="599"/>
      <c r="E688" s="571"/>
      <c r="F688" s="571"/>
      <c r="G688" s="571"/>
      <c r="H688" s="571"/>
    </row>
    <row r="689" spans="1:8" ht="18" customHeight="1">
      <c r="A689" s="623"/>
      <c r="B689" s="450" t="s">
        <v>485</v>
      </c>
      <c r="C689" s="569"/>
      <c r="D689" s="599"/>
      <c r="E689" s="569"/>
      <c r="F689" s="569"/>
      <c r="G689" s="569"/>
      <c r="H689" s="569"/>
    </row>
    <row r="690" spans="1:8" ht="18" customHeight="1">
      <c r="A690" s="623" t="s">
        <v>890</v>
      </c>
      <c r="B690" s="450" t="s">
        <v>48</v>
      </c>
      <c r="C690" s="513" t="s">
        <v>1047</v>
      </c>
      <c r="D690" s="599"/>
      <c r="E690" s="568" t="s">
        <v>916</v>
      </c>
      <c r="F690" s="568" t="s">
        <v>1122</v>
      </c>
      <c r="G690" s="580">
        <v>42461</v>
      </c>
      <c r="H690" s="568"/>
    </row>
    <row r="691" spans="1:8" ht="18" customHeight="1">
      <c r="A691" s="623"/>
      <c r="B691" s="450" t="s">
        <v>49</v>
      </c>
      <c r="C691" s="513" t="s">
        <v>1047</v>
      </c>
      <c r="D691" s="599"/>
      <c r="E691" s="571"/>
      <c r="F691" s="571"/>
      <c r="G691" s="571"/>
      <c r="H691" s="571"/>
    </row>
    <row r="692" spans="1:8" ht="18" customHeight="1">
      <c r="A692" s="623"/>
      <c r="B692" s="450" t="s">
        <v>380</v>
      </c>
      <c r="C692" s="513" t="s">
        <v>1047</v>
      </c>
      <c r="D692" s="599"/>
      <c r="E692" s="571"/>
      <c r="F692" s="571"/>
      <c r="G692" s="571"/>
      <c r="H692" s="571"/>
    </row>
    <row r="693" spans="1:8" ht="18" customHeight="1">
      <c r="A693" s="623"/>
      <c r="B693" s="450" t="s">
        <v>381</v>
      </c>
      <c r="C693" s="513" t="s">
        <v>1047</v>
      </c>
      <c r="D693" s="599"/>
      <c r="E693" s="569"/>
      <c r="F693" s="569"/>
      <c r="G693" s="569"/>
      <c r="H693" s="569"/>
    </row>
    <row r="694" spans="1:8" ht="18" customHeight="1">
      <c r="A694" s="623" t="s">
        <v>891</v>
      </c>
      <c r="B694" s="450" t="s">
        <v>382</v>
      </c>
      <c r="C694" s="513" t="s">
        <v>1047</v>
      </c>
      <c r="D694" s="599"/>
      <c r="E694" s="570" t="s">
        <v>1131</v>
      </c>
      <c r="F694" s="568" t="s">
        <v>1128</v>
      </c>
      <c r="G694" s="568" t="s">
        <v>1132</v>
      </c>
      <c r="H694" s="568" t="s">
        <v>1133</v>
      </c>
    </row>
    <row r="695" spans="1:8" ht="18" customHeight="1">
      <c r="A695" s="623"/>
      <c r="B695" s="450" t="s">
        <v>383</v>
      </c>
      <c r="C695" s="513" t="s">
        <v>1047</v>
      </c>
      <c r="D695" s="599"/>
      <c r="E695" s="572"/>
      <c r="F695" s="571"/>
      <c r="G695" s="571"/>
      <c r="H695" s="571"/>
    </row>
    <row r="696" spans="1:8" ht="18" customHeight="1">
      <c r="A696" s="623"/>
      <c r="B696" s="450" t="s">
        <v>214</v>
      </c>
      <c r="C696" s="513" t="s">
        <v>1047</v>
      </c>
      <c r="D696" s="599"/>
      <c r="E696" s="572"/>
      <c r="F696" s="571"/>
      <c r="G696" s="571"/>
      <c r="H696" s="571"/>
    </row>
    <row r="697" spans="1:8" ht="18" customHeight="1">
      <c r="A697" s="623"/>
      <c r="B697" s="450" t="s">
        <v>215</v>
      </c>
      <c r="C697" s="513" t="s">
        <v>1047</v>
      </c>
      <c r="D697" s="599"/>
      <c r="E697" s="572"/>
      <c r="F697" s="571"/>
      <c r="G697" s="571"/>
      <c r="H697" s="571"/>
    </row>
    <row r="698" spans="1:8" ht="38.1" customHeight="1">
      <c r="A698" s="623" t="s">
        <v>892</v>
      </c>
      <c r="B698" s="84" t="s">
        <v>749</v>
      </c>
      <c r="C698" s="513" t="s">
        <v>1047</v>
      </c>
      <c r="D698" s="599"/>
      <c r="E698" s="572" t="s">
        <v>1130</v>
      </c>
      <c r="F698" s="571" t="s">
        <v>1102</v>
      </c>
      <c r="G698" s="571">
        <v>2011</v>
      </c>
      <c r="H698" s="571" t="s">
        <v>1129</v>
      </c>
    </row>
    <row r="699" spans="1:8" ht="38.1" customHeight="1">
      <c r="A699" s="623"/>
      <c r="B699" s="84" t="s">
        <v>750</v>
      </c>
      <c r="C699" s="513" t="s">
        <v>1047</v>
      </c>
      <c r="D699" s="599"/>
      <c r="E699" s="572"/>
      <c r="F699" s="571"/>
      <c r="G699" s="571"/>
      <c r="H699" s="571"/>
    </row>
    <row r="700" spans="1:8" ht="38.1" customHeight="1">
      <c r="A700" s="623"/>
      <c r="B700" s="84" t="s">
        <v>751</v>
      </c>
      <c r="C700" s="513" t="s">
        <v>1047</v>
      </c>
      <c r="D700" s="599"/>
      <c r="E700" s="572"/>
      <c r="F700" s="571"/>
      <c r="G700" s="571"/>
      <c r="H700" s="571"/>
    </row>
    <row r="701" spans="1:8" s="16" customFormat="1" ht="38.1" customHeight="1">
      <c r="A701" s="623"/>
      <c r="B701" s="84" t="s">
        <v>752</v>
      </c>
      <c r="C701" s="513" t="s">
        <v>1047</v>
      </c>
      <c r="D701" s="599"/>
      <c r="E701" s="572"/>
      <c r="F701" s="571"/>
      <c r="G701" s="571"/>
      <c r="H701" s="571"/>
    </row>
    <row r="702" spans="1:8" s="16" customFormat="1" ht="38.1" customHeight="1">
      <c r="A702" s="623"/>
      <c r="B702" s="84" t="s">
        <v>242</v>
      </c>
      <c r="C702" s="513" t="s">
        <v>1047</v>
      </c>
      <c r="D702" s="599"/>
      <c r="E702" s="572"/>
      <c r="F702" s="571"/>
      <c r="G702" s="571"/>
      <c r="H702" s="571"/>
    </row>
    <row r="703" spans="1:8" s="16" customFormat="1" ht="38.1" customHeight="1">
      <c r="A703" s="623"/>
      <c r="B703" s="84" t="s">
        <v>243</v>
      </c>
      <c r="C703" s="513" t="s">
        <v>1047</v>
      </c>
      <c r="D703" s="599"/>
      <c r="E703" s="572"/>
      <c r="F703" s="571"/>
      <c r="G703" s="571"/>
      <c r="H703" s="571"/>
    </row>
    <row r="704" spans="1:8" s="16" customFormat="1" ht="38.1" customHeight="1">
      <c r="A704" s="623"/>
      <c r="B704" s="84" t="s">
        <v>244</v>
      </c>
      <c r="C704" s="513" t="s">
        <v>1047</v>
      </c>
      <c r="D704" s="599"/>
      <c r="E704" s="572"/>
      <c r="F704" s="571"/>
      <c r="G704" s="571"/>
      <c r="H704" s="571"/>
    </row>
    <row r="705" spans="1:8" ht="38.1" customHeight="1">
      <c r="A705" s="623"/>
      <c r="B705" s="84" t="s">
        <v>245</v>
      </c>
      <c r="C705" s="513" t="s">
        <v>1047</v>
      </c>
      <c r="D705" s="599"/>
      <c r="E705" s="572"/>
      <c r="F705" s="571"/>
      <c r="G705" s="571"/>
      <c r="H705" s="571"/>
    </row>
    <row r="706" spans="1:8" ht="36.950000000000003" customHeight="1">
      <c r="A706" s="623"/>
      <c r="B706" s="84" t="s">
        <v>246</v>
      </c>
      <c r="C706" s="513" t="s">
        <v>1047</v>
      </c>
      <c r="D706" s="599"/>
      <c r="E706" s="572"/>
      <c r="F706" s="571"/>
      <c r="G706" s="571"/>
      <c r="H706" s="571"/>
    </row>
    <row r="707" spans="1:8" s="16" customFormat="1" ht="36.950000000000003" customHeight="1">
      <c r="A707" s="623"/>
      <c r="B707" s="84" t="s">
        <v>247</v>
      </c>
      <c r="C707" s="513" t="s">
        <v>1047</v>
      </c>
      <c r="D707" s="599"/>
      <c r="E707" s="573"/>
      <c r="F707" s="569"/>
      <c r="G707" s="569"/>
      <c r="H707" s="569"/>
    </row>
    <row r="708" spans="1:8" s="16" customFormat="1" ht="36.950000000000003" customHeight="1">
      <c r="A708" s="623"/>
      <c r="B708" s="84" t="s">
        <v>1065</v>
      </c>
      <c r="C708" s="595" t="s">
        <v>1047</v>
      </c>
      <c r="D708" s="599"/>
      <c r="E708" s="570" t="s">
        <v>1049</v>
      </c>
      <c r="F708" s="568" t="s">
        <v>1050</v>
      </c>
      <c r="G708" s="568">
        <v>2015</v>
      </c>
      <c r="H708" s="568" t="s">
        <v>1051</v>
      </c>
    </row>
    <row r="709" spans="1:8" ht="38.1" customHeight="1">
      <c r="A709" s="623"/>
      <c r="B709" s="84" t="s">
        <v>1066</v>
      </c>
      <c r="C709" s="596"/>
      <c r="D709" s="599"/>
      <c r="E709" s="573"/>
      <c r="F709" s="569"/>
      <c r="G709" s="569"/>
      <c r="H709" s="569"/>
    </row>
    <row r="710" spans="1:8" ht="18" customHeight="1">
      <c r="A710" s="623" t="s">
        <v>893</v>
      </c>
      <c r="B710" s="450" t="s">
        <v>11</v>
      </c>
      <c r="C710" s="513" t="s">
        <v>1047</v>
      </c>
      <c r="D710" s="599"/>
      <c r="E710" s="568" t="s">
        <v>1106</v>
      </c>
      <c r="F710" s="568" t="s">
        <v>1161</v>
      </c>
      <c r="G710" s="580">
        <v>42461</v>
      </c>
      <c r="H710" s="568"/>
    </row>
    <row r="711" spans="1:8" ht="18" customHeight="1">
      <c r="A711" s="623"/>
      <c r="B711" s="450" t="s">
        <v>180</v>
      </c>
      <c r="C711" s="513" t="s">
        <v>1047</v>
      </c>
      <c r="D711" s="599"/>
      <c r="E711" s="571"/>
      <c r="F711" s="571"/>
      <c r="G711" s="581"/>
      <c r="H711" s="571"/>
    </row>
    <row r="712" spans="1:8" ht="18" customHeight="1">
      <c r="A712" s="623" t="s">
        <v>894</v>
      </c>
      <c r="B712" s="450" t="s">
        <v>50</v>
      </c>
      <c r="C712" s="513" t="s">
        <v>1047</v>
      </c>
      <c r="D712" s="599"/>
      <c r="E712" s="571"/>
      <c r="F712" s="571"/>
      <c r="G712" s="581"/>
      <c r="H712" s="571"/>
    </row>
    <row r="713" spans="1:8" ht="18" customHeight="1">
      <c r="A713" s="623"/>
      <c r="B713" s="450" t="s">
        <v>216</v>
      </c>
      <c r="C713" s="513" t="s">
        <v>1047</v>
      </c>
      <c r="D713" s="599"/>
      <c r="E713" s="571"/>
      <c r="F713" s="571"/>
      <c r="G713" s="581"/>
      <c r="H713" s="571"/>
    </row>
    <row r="714" spans="1:8" ht="18" customHeight="1">
      <c r="A714" s="623"/>
      <c r="B714" s="450" t="s">
        <v>499</v>
      </c>
      <c r="C714" s="513" t="s">
        <v>1047</v>
      </c>
      <c r="D714" s="599"/>
      <c r="E714" s="571"/>
      <c r="F714" s="571"/>
      <c r="G714" s="581"/>
      <c r="H714" s="571"/>
    </row>
    <row r="715" spans="1:8" ht="18" customHeight="1">
      <c r="A715" s="623"/>
      <c r="B715" s="450" t="s">
        <v>498</v>
      </c>
      <c r="C715" s="513" t="s">
        <v>1047</v>
      </c>
      <c r="D715" s="599"/>
      <c r="E715" s="569"/>
      <c r="F715" s="569"/>
      <c r="G715" s="582"/>
      <c r="H715" s="569"/>
    </row>
    <row r="716" spans="1:8" ht="18" customHeight="1">
      <c r="A716" s="623" t="s">
        <v>895</v>
      </c>
      <c r="B716" s="450" t="s">
        <v>33</v>
      </c>
      <c r="C716" s="513" t="s">
        <v>1047</v>
      </c>
      <c r="D716" s="599"/>
      <c r="E716" s="570" t="s">
        <v>1130</v>
      </c>
      <c r="F716" s="568" t="s">
        <v>1102</v>
      </c>
      <c r="G716" s="568">
        <v>2011</v>
      </c>
      <c r="H716" s="568" t="s">
        <v>1129</v>
      </c>
    </row>
    <row r="717" spans="1:8" ht="18" customHeight="1">
      <c r="A717" s="623"/>
      <c r="B717" s="450" t="s">
        <v>34</v>
      </c>
      <c r="C717" s="513" t="s">
        <v>1047</v>
      </c>
      <c r="D717" s="600"/>
      <c r="E717" s="573"/>
      <c r="F717" s="569"/>
      <c r="G717" s="569"/>
      <c r="H717" s="569"/>
    </row>
    <row r="721" spans="1:13" s="1" customFormat="1" ht="18" customHeight="1">
      <c r="A721" s="524"/>
      <c r="B721" s="525"/>
      <c r="C721" s="525"/>
      <c r="D721" s="525"/>
      <c r="E721" s="525"/>
      <c r="F721" s="525"/>
      <c r="G721" s="525"/>
      <c r="H721" s="525"/>
      <c r="I721" s="525"/>
      <c r="J721" s="525"/>
      <c r="K721" s="525"/>
      <c r="L721" s="525"/>
      <c r="M721" s="525"/>
    </row>
  </sheetData>
  <mergeCells count="676">
    <mergeCell ref="C145:C146"/>
    <mergeCell ref="C147:C148"/>
    <mergeCell ref="C149:C150"/>
    <mergeCell ref="C151:C162"/>
    <mergeCell ref="E145:E146"/>
    <mergeCell ref="E151:E162"/>
    <mergeCell ref="H151:H162"/>
    <mergeCell ref="F145:F146"/>
    <mergeCell ref="G145:G146"/>
    <mergeCell ref="H145:H146"/>
    <mergeCell ref="E147:E148"/>
    <mergeCell ref="F147:F148"/>
    <mergeCell ref="G147:G148"/>
    <mergeCell ref="H147:H148"/>
    <mergeCell ref="E149:E150"/>
    <mergeCell ref="F149:F150"/>
    <mergeCell ref="G149:G150"/>
    <mergeCell ref="H149:H150"/>
    <mergeCell ref="E138:E139"/>
    <mergeCell ref="F138:F139"/>
    <mergeCell ref="G138:G139"/>
    <mergeCell ref="H138:H139"/>
    <mergeCell ref="C142:C143"/>
    <mergeCell ref="E142:E143"/>
    <mergeCell ref="F142:F143"/>
    <mergeCell ref="G142:G143"/>
    <mergeCell ref="H142:H143"/>
    <mergeCell ref="C138:C139"/>
    <mergeCell ref="C133:C134"/>
    <mergeCell ref="E133:E134"/>
    <mergeCell ref="F133:F134"/>
    <mergeCell ref="G133:G134"/>
    <mergeCell ref="H133:H134"/>
    <mergeCell ref="E135:E137"/>
    <mergeCell ref="F135:F137"/>
    <mergeCell ref="G135:G137"/>
    <mergeCell ref="H135:H137"/>
    <mergeCell ref="C136:C137"/>
    <mergeCell ref="H129:H132"/>
    <mergeCell ref="C122:C123"/>
    <mergeCell ref="E122:E123"/>
    <mergeCell ref="F122:F123"/>
    <mergeCell ref="G122:G123"/>
    <mergeCell ref="H122:H123"/>
    <mergeCell ref="C124:C125"/>
    <mergeCell ref="E124:E125"/>
    <mergeCell ref="F124:F125"/>
    <mergeCell ref="G124:G125"/>
    <mergeCell ref="H124:H125"/>
    <mergeCell ref="C127:C128"/>
    <mergeCell ref="C129:C132"/>
    <mergeCell ref="E127:E128"/>
    <mergeCell ref="E129:E132"/>
    <mergeCell ref="F127:F128"/>
    <mergeCell ref="F129:F132"/>
    <mergeCell ref="G127:G128"/>
    <mergeCell ref="G65:G78"/>
    <mergeCell ref="H65:H78"/>
    <mergeCell ref="C73:C78"/>
    <mergeCell ref="C107:C109"/>
    <mergeCell ref="C100:C106"/>
    <mergeCell ref="C79:C81"/>
    <mergeCell ref="C82:C83"/>
    <mergeCell ref="E79:E81"/>
    <mergeCell ref="E82:E83"/>
    <mergeCell ref="F79:F81"/>
    <mergeCell ref="F82:F83"/>
    <mergeCell ref="C91:C92"/>
    <mergeCell ref="E91:E92"/>
    <mergeCell ref="F91:F92"/>
    <mergeCell ref="G91:G92"/>
    <mergeCell ref="H91:H92"/>
    <mergeCell ref="C93:C94"/>
    <mergeCell ref="E93:E94"/>
    <mergeCell ref="F93:F94"/>
    <mergeCell ref="A127:A128"/>
    <mergeCell ref="A129:A132"/>
    <mergeCell ref="A133:A134"/>
    <mergeCell ref="A126:H126"/>
    <mergeCell ref="A82:A83"/>
    <mergeCell ref="A85:A87"/>
    <mergeCell ref="A88:A90"/>
    <mergeCell ref="A91:A92"/>
    <mergeCell ref="A93:A109"/>
    <mergeCell ref="A110:A114"/>
    <mergeCell ref="A84:H84"/>
    <mergeCell ref="C85:C86"/>
    <mergeCell ref="E85:E86"/>
    <mergeCell ref="F85:F86"/>
    <mergeCell ref="G85:G86"/>
    <mergeCell ref="H85:H86"/>
    <mergeCell ref="C88:C90"/>
    <mergeCell ref="E88:E90"/>
    <mergeCell ref="F88:F90"/>
    <mergeCell ref="C98:C99"/>
    <mergeCell ref="G82:G83"/>
    <mergeCell ref="G88:G90"/>
    <mergeCell ref="H88:H90"/>
    <mergeCell ref="C95:C97"/>
    <mergeCell ref="A5:A11"/>
    <mergeCell ref="A13:A40"/>
    <mergeCell ref="A41:A44"/>
    <mergeCell ref="A45:A64"/>
    <mergeCell ref="A65:A78"/>
    <mergeCell ref="A79:A81"/>
    <mergeCell ref="A115:A121"/>
    <mergeCell ref="A122:A123"/>
    <mergeCell ref="A124:A125"/>
    <mergeCell ref="A151:A162"/>
    <mergeCell ref="A163:A167"/>
    <mergeCell ref="A168:A173"/>
    <mergeCell ref="A174:A176"/>
    <mergeCell ref="A177:A178"/>
    <mergeCell ref="A179:A183"/>
    <mergeCell ref="A266:A267"/>
    <mergeCell ref="A352:A359"/>
    <mergeCell ref="A302:A303"/>
    <mergeCell ref="A304:A309"/>
    <mergeCell ref="A292:A293"/>
    <mergeCell ref="A294:A299"/>
    <mergeCell ref="A300:A301"/>
    <mergeCell ref="A212:A213"/>
    <mergeCell ref="A214:A217"/>
    <mergeCell ref="A219:A228"/>
    <mergeCell ref="A233:A260"/>
    <mergeCell ref="A261:A265"/>
    <mergeCell ref="A204:A207"/>
    <mergeCell ref="A208:A209"/>
    <mergeCell ref="A210:A211"/>
    <mergeCell ref="A268:A270"/>
    <mergeCell ref="A271:A286"/>
    <mergeCell ref="A287:A289"/>
    <mergeCell ref="A135:A137"/>
    <mergeCell ref="A138:A139"/>
    <mergeCell ref="A141:A144"/>
    <mergeCell ref="A145:A146"/>
    <mergeCell ref="A147:A148"/>
    <mergeCell ref="A149:A150"/>
    <mergeCell ref="A186:A189"/>
    <mergeCell ref="A190:A195"/>
    <mergeCell ref="A198:A200"/>
    <mergeCell ref="A184:H184"/>
    <mergeCell ref="E180:E183"/>
    <mergeCell ref="G180:G183"/>
    <mergeCell ref="F180:F183"/>
    <mergeCell ref="H180:H183"/>
    <mergeCell ref="G163:G167"/>
    <mergeCell ref="H163:H167"/>
    <mergeCell ref="E168:E173"/>
    <mergeCell ref="F168:F173"/>
    <mergeCell ref="G168:G173"/>
    <mergeCell ref="H168:H173"/>
    <mergeCell ref="E174:E179"/>
    <mergeCell ref="F174:F179"/>
    <mergeCell ref="G174:G179"/>
    <mergeCell ref="H174:H179"/>
    <mergeCell ref="A425:A430"/>
    <mergeCell ref="A431:A434"/>
    <mergeCell ref="A364:A371"/>
    <mergeCell ref="C364:C371"/>
    <mergeCell ref="D364:D371"/>
    <mergeCell ref="E364:E371"/>
    <mergeCell ref="F364:F371"/>
    <mergeCell ref="G364:G371"/>
    <mergeCell ref="H364:H371"/>
    <mergeCell ref="H381:H386"/>
    <mergeCell ref="H388:H389"/>
    <mergeCell ref="H390:H397"/>
    <mergeCell ref="H398:H401"/>
    <mergeCell ref="C398:C401"/>
    <mergeCell ref="E398:E401"/>
    <mergeCell ref="F398:F401"/>
    <mergeCell ref="G398:G401"/>
    <mergeCell ref="C390:C397"/>
    <mergeCell ref="E390:E397"/>
    <mergeCell ref="F390:F397"/>
    <mergeCell ref="G390:G397"/>
    <mergeCell ref="D390:D397"/>
    <mergeCell ref="D398:D401"/>
    <mergeCell ref="H372:H375"/>
    <mergeCell ref="A475:A485"/>
    <mergeCell ref="A486:A492"/>
    <mergeCell ref="A494:A499"/>
    <mergeCell ref="A500:A501"/>
    <mergeCell ref="A436:A437"/>
    <mergeCell ref="A438:A440"/>
    <mergeCell ref="A441:A444"/>
    <mergeCell ref="A445:A446"/>
    <mergeCell ref="A448:A460"/>
    <mergeCell ref="A465:A474"/>
    <mergeCell ref="A710:A711"/>
    <mergeCell ref="A712:A715"/>
    <mergeCell ref="A716:A717"/>
    <mergeCell ref="A677:H677"/>
    <mergeCell ref="A642:A644"/>
    <mergeCell ref="A645:A656"/>
    <mergeCell ref="A657:A676"/>
    <mergeCell ref="A678:A684"/>
    <mergeCell ref="A686:A689"/>
    <mergeCell ref="A690:A693"/>
    <mergeCell ref="C708:C709"/>
    <mergeCell ref="C672:C673"/>
    <mergeCell ref="C660:C661"/>
    <mergeCell ref="E645:E657"/>
    <mergeCell ref="F645:F657"/>
    <mergeCell ref="G645:G657"/>
    <mergeCell ref="H645:H657"/>
    <mergeCell ref="E658:E659"/>
    <mergeCell ref="F658:F659"/>
    <mergeCell ref="D678:D717"/>
    <mergeCell ref="H698:H707"/>
    <mergeCell ref="C685:C689"/>
    <mergeCell ref="E675:E676"/>
    <mergeCell ref="F675:F676"/>
    <mergeCell ref="A4:H4"/>
    <mergeCell ref="A694:A697"/>
    <mergeCell ref="A698:A709"/>
    <mergeCell ref="A583:A595"/>
    <mergeCell ref="A598:A605"/>
    <mergeCell ref="A606:A610"/>
    <mergeCell ref="A611:A632"/>
    <mergeCell ref="A633:A641"/>
    <mergeCell ref="A596:H596"/>
    <mergeCell ref="A529:A540"/>
    <mergeCell ref="A541:A560"/>
    <mergeCell ref="A562:A563"/>
    <mergeCell ref="A564:A566"/>
    <mergeCell ref="A567:A577"/>
    <mergeCell ref="A579:A582"/>
    <mergeCell ref="A561:H561"/>
    <mergeCell ref="A502:A505"/>
    <mergeCell ref="A506:A507"/>
    <mergeCell ref="A509:A515"/>
    <mergeCell ref="A516:A519"/>
    <mergeCell ref="A520:A525"/>
    <mergeCell ref="A526:A528"/>
    <mergeCell ref="A508:H508"/>
    <mergeCell ref="A461:A464"/>
    <mergeCell ref="C352:C363"/>
    <mergeCell ref="A345:A347"/>
    <mergeCell ref="A348:A351"/>
    <mergeCell ref="A290:H290"/>
    <mergeCell ref="A218:H218"/>
    <mergeCell ref="A343:H343"/>
    <mergeCell ref="A435:H435"/>
    <mergeCell ref="A402:H402"/>
    <mergeCell ref="E345:E346"/>
    <mergeCell ref="F345:F346"/>
    <mergeCell ref="G345:G346"/>
    <mergeCell ref="A360:A363"/>
    <mergeCell ref="A372:A375"/>
    <mergeCell ref="A376:A379"/>
    <mergeCell ref="A381:A386"/>
    <mergeCell ref="A388:A389"/>
    <mergeCell ref="A331:A338"/>
    <mergeCell ref="A339:A340"/>
    <mergeCell ref="A341:A342"/>
    <mergeCell ref="A310:A318"/>
    <mergeCell ref="A390:A397"/>
    <mergeCell ref="A398:A401"/>
    <mergeCell ref="A423:A424"/>
    <mergeCell ref="D352:D359"/>
    <mergeCell ref="C388:C389"/>
    <mergeCell ref="E388:E389"/>
    <mergeCell ref="F388:F389"/>
    <mergeCell ref="G388:G389"/>
    <mergeCell ref="C381:C386"/>
    <mergeCell ref="E381:E386"/>
    <mergeCell ref="F381:F386"/>
    <mergeCell ref="G381:G386"/>
    <mergeCell ref="A319:A324"/>
    <mergeCell ref="A325:A327"/>
    <mergeCell ref="A328:A330"/>
    <mergeCell ref="E360:E363"/>
    <mergeCell ref="F360:F363"/>
    <mergeCell ref="G360:G363"/>
    <mergeCell ref="D360:D363"/>
    <mergeCell ref="D381:D386"/>
    <mergeCell ref="D388:D389"/>
    <mergeCell ref="C376:C379"/>
    <mergeCell ref="E376:E379"/>
    <mergeCell ref="F376:F379"/>
    <mergeCell ref="G376:G379"/>
    <mergeCell ref="C372:C375"/>
    <mergeCell ref="E372:E375"/>
    <mergeCell ref="F372:F375"/>
    <mergeCell ref="G5:G42"/>
    <mergeCell ref="F44:F64"/>
    <mergeCell ref="G44:G64"/>
    <mergeCell ref="H41:H42"/>
    <mergeCell ref="H44:H64"/>
    <mergeCell ref="C5:C40"/>
    <mergeCell ref="H5:H40"/>
    <mergeCell ref="C45:C46"/>
    <mergeCell ref="C47:C48"/>
    <mergeCell ref="C49:C54"/>
    <mergeCell ref="C55:C59"/>
    <mergeCell ref="C60:C62"/>
    <mergeCell ref="C63:C64"/>
    <mergeCell ref="E5:E42"/>
    <mergeCell ref="D5:D83"/>
    <mergeCell ref="C41:C42"/>
    <mergeCell ref="E44:E64"/>
    <mergeCell ref="F5:F42"/>
    <mergeCell ref="C65:C72"/>
    <mergeCell ref="G79:G81"/>
    <mergeCell ref="H79:H81"/>
    <mergeCell ref="H82:H83"/>
    <mergeCell ref="E65:E78"/>
    <mergeCell ref="F65:F78"/>
    <mergeCell ref="G93:G94"/>
    <mergeCell ref="H93:H94"/>
    <mergeCell ref="H98:H99"/>
    <mergeCell ref="D85:D125"/>
    <mergeCell ref="H95:H97"/>
    <mergeCell ref="G95:G99"/>
    <mergeCell ref="F95:F99"/>
    <mergeCell ref="E95:E99"/>
    <mergeCell ref="C110:C114"/>
    <mergeCell ref="E110:E114"/>
    <mergeCell ref="F110:F114"/>
    <mergeCell ref="G110:G114"/>
    <mergeCell ref="H110:H114"/>
    <mergeCell ref="C115:C121"/>
    <mergeCell ref="E115:E121"/>
    <mergeCell ref="F115:F121"/>
    <mergeCell ref="G115:G121"/>
    <mergeCell ref="H115:H121"/>
    <mergeCell ref="E100:E109"/>
    <mergeCell ref="F100:F109"/>
    <mergeCell ref="G100:G109"/>
    <mergeCell ref="H100:H109"/>
    <mergeCell ref="C348:C349"/>
    <mergeCell ref="C345:C346"/>
    <mergeCell ref="H350:H351"/>
    <mergeCell ref="G350:G351"/>
    <mergeCell ref="F350:F351"/>
    <mergeCell ref="E350:E351"/>
    <mergeCell ref="D350:D351"/>
    <mergeCell ref="C350:C351"/>
    <mergeCell ref="D127:D183"/>
    <mergeCell ref="D219:D289"/>
    <mergeCell ref="D291:D342"/>
    <mergeCell ref="E163:E167"/>
    <mergeCell ref="F163:F167"/>
    <mergeCell ref="E348:E349"/>
    <mergeCell ref="F348:F349"/>
    <mergeCell ref="G348:G349"/>
    <mergeCell ref="H345:H346"/>
    <mergeCell ref="H348:H349"/>
    <mergeCell ref="D345:D346"/>
    <mergeCell ref="D348:D349"/>
    <mergeCell ref="F151:F162"/>
    <mergeCell ref="G151:G162"/>
    <mergeCell ref="H127:H128"/>
    <mergeCell ref="G129:G132"/>
    <mergeCell ref="E319:E324"/>
    <mergeCell ref="F319:F324"/>
    <mergeCell ref="G319:G324"/>
    <mergeCell ref="H319:H324"/>
    <mergeCell ref="E325:E327"/>
    <mergeCell ref="F325:F327"/>
    <mergeCell ref="G325:G327"/>
    <mergeCell ref="H325:H327"/>
    <mergeCell ref="E337:E342"/>
    <mergeCell ref="F337:F342"/>
    <mergeCell ref="D372:D375"/>
    <mergeCell ref="D376:D379"/>
    <mergeCell ref="H352:H359"/>
    <mergeCell ref="H360:H363"/>
    <mergeCell ref="E352:E359"/>
    <mergeCell ref="F352:F359"/>
    <mergeCell ref="G352:G359"/>
    <mergeCell ref="H708:H709"/>
    <mergeCell ref="G708:G709"/>
    <mergeCell ref="F708:F709"/>
    <mergeCell ref="E708:E709"/>
    <mergeCell ref="E672:E673"/>
    <mergeCell ref="F672:F673"/>
    <mergeCell ref="G672:G673"/>
    <mergeCell ref="H672:H673"/>
    <mergeCell ref="E660:E661"/>
    <mergeCell ref="F660:F661"/>
    <mergeCell ref="G660:G661"/>
    <mergeCell ref="H660:H661"/>
    <mergeCell ref="D436:D507"/>
    <mergeCell ref="D509:D560"/>
    <mergeCell ref="D562:D595"/>
    <mergeCell ref="D403:D434"/>
    <mergeCell ref="E431:E434"/>
    <mergeCell ref="C556:C557"/>
    <mergeCell ref="E556:E557"/>
    <mergeCell ref="F556:F557"/>
    <mergeCell ref="G556:G557"/>
    <mergeCell ref="H556:H557"/>
    <mergeCell ref="E544:E545"/>
    <mergeCell ref="F544:F545"/>
    <mergeCell ref="G544:G545"/>
    <mergeCell ref="H544:H545"/>
    <mergeCell ref="C544:C545"/>
    <mergeCell ref="E546:E555"/>
    <mergeCell ref="F546:F555"/>
    <mergeCell ref="G546:G555"/>
    <mergeCell ref="H546:H555"/>
    <mergeCell ref="G210:G211"/>
    <mergeCell ref="H210:H211"/>
    <mergeCell ref="E212:E213"/>
    <mergeCell ref="F212:F213"/>
    <mergeCell ref="G212:G213"/>
    <mergeCell ref="H212:H213"/>
    <mergeCell ref="E214:E217"/>
    <mergeCell ref="F214:F217"/>
    <mergeCell ref="D185:D217"/>
    <mergeCell ref="E186:E189"/>
    <mergeCell ref="F186:F189"/>
    <mergeCell ref="G186:G189"/>
    <mergeCell ref="H186:H189"/>
    <mergeCell ref="E190:E196"/>
    <mergeCell ref="F190:F196"/>
    <mergeCell ref="G190:G196"/>
    <mergeCell ref="E198:E200"/>
    <mergeCell ref="F198:F200"/>
    <mergeCell ref="G198:G200"/>
    <mergeCell ref="H198:H200"/>
    <mergeCell ref="E204:E209"/>
    <mergeCell ref="F204:F209"/>
    <mergeCell ref="G204:G209"/>
    <mergeCell ref="H204:H209"/>
    <mergeCell ref="E210:E211"/>
    <mergeCell ref="F210:F211"/>
    <mergeCell ref="E268:E270"/>
    <mergeCell ref="F268:F270"/>
    <mergeCell ref="G268:G270"/>
    <mergeCell ref="H268:H270"/>
    <mergeCell ref="E271:E286"/>
    <mergeCell ref="F271:F286"/>
    <mergeCell ref="G271:G286"/>
    <mergeCell ref="H271:H286"/>
    <mergeCell ref="E261:E267"/>
    <mergeCell ref="F261:F267"/>
    <mergeCell ref="G261:G267"/>
    <mergeCell ref="H261:H267"/>
    <mergeCell ref="E259:E260"/>
    <mergeCell ref="F259:F260"/>
    <mergeCell ref="G259:G260"/>
    <mergeCell ref="H259:H260"/>
    <mergeCell ref="G214:G217"/>
    <mergeCell ref="H214:H217"/>
    <mergeCell ref="E219:E229"/>
    <mergeCell ref="F219:F229"/>
    <mergeCell ref="G219:G229"/>
    <mergeCell ref="H219:H229"/>
    <mergeCell ref="E328:E330"/>
    <mergeCell ref="F328:F330"/>
    <mergeCell ref="G328:G330"/>
    <mergeCell ref="H328:H330"/>
    <mergeCell ref="E287:E289"/>
    <mergeCell ref="F287:F289"/>
    <mergeCell ref="H287:H289"/>
    <mergeCell ref="G287:G289"/>
    <mergeCell ref="E294:E299"/>
    <mergeCell ref="F294:F299"/>
    <mergeCell ref="G294:G299"/>
    <mergeCell ref="H294:H299"/>
    <mergeCell ref="E300:E303"/>
    <mergeCell ref="F300:F303"/>
    <mergeCell ref="G300:G303"/>
    <mergeCell ref="H300:H303"/>
    <mergeCell ref="E291:E293"/>
    <mergeCell ref="F291:F293"/>
    <mergeCell ref="G291:G293"/>
    <mergeCell ref="H291:H293"/>
    <mergeCell ref="E304:E318"/>
    <mergeCell ref="F304:F318"/>
    <mergeCell ref="G304:G318"/>
    <mergeCell ref="H304:H318"/>
    <mergeCell ref="E425:E430"/>
    <mergeCell ref="F425:F430"/>
    <mergeCell ref="G425:G430"/>
    <mergeCell ref="H425:H430"/>
    <mergeCell ref="G337:G342"/>
    <mergeCell ref="H337:H342"/>
    <mergeCell ref="E331:E335"/>
    <mergeCell ref="F331:F335"/>
    <mergeCell ref="G331:G335"/>
    <mergeCell ref="H331:H335"/>
    <mergeCell ref="E415:E419"/>
    <mergeCell ref="F415:F419"/>
    <mergeCell ref="G415:G419"/>
    <mergeCell ref="H415:H419"/>
    <mergeCell ref="H376:H379"/>
    <mergeCell ref="G372:G375"/>
    <mergeCell ref="E423:E424"/>
    <mergeCell ref="F423:F424"/>
    <mergeCell ref="H423:H424"/>
    <mergeCell ref="G423:G424"/>
    <mergeCell ref="E403:E414"/>
    <mergeCell ref="F403:F414"/>
    <mergeCell ref="G403:G414"/>
    <mergeCell ref="H403:H414"/>
    <mergeCell ref="E420:E422"/>
    <mergeCell ref="F420:F422"/>
    <mergeCell ref="G420:G422"/>
    <mergeCell ref="H420:H422"/>
    <mergeCell ref="E475:E485"/>
    <mergeCell ref="F475:F485"/>
    <mergeCell ref="G475:G485"/>
    <mergeCell ref="H475:H485"/>
    <mergeCell ref="E502:E507"/>
    <mergeCell ref="F502:F507"/>
    <mergeCell ref="G502:G507"/>
    <mergeCell ref="H502:H507"/>
    <mergeCell ref="E448:E460"/>
    <mergeCell ref="F448:F460"/>
    <mergeCell ref="G448:G460"/>
    <mergeCell ref="H448:H460"/>
    <mergeCell ref="E499:E501"/>
    <mergeCell ref="F499:F501"/>
    <mergeCell ref="G499:G501"/>
    <mergeCell ref="H465:H473"/>
    <mergeCell ref="G465:G473"/>
    <mergeCell ref="F465:F473"/>
    <mergeCell ref="E465:E473"/>
    <mergeCell ref="H499:H501"/>
    <mergeCell ref="E494:E498"/>
    <mergeCell ref="F494:F498"/>
    <mergeCell ref="G494:G498"/>
    <mergeCell ref="H494:H498"/>
    <mergeCell ref="E516:E519"/>
    <mergeCell ref="F516:F519"/>
    <mergeCell ref="G516:G519"/>
    <mergeCell ref="H516:H519"/>
    <mergeCell ref="E520:E526"/>
    <mergeCell ref="F520:F526"/>
    <mergeCell ref="G520:G526"/>
    <mergeCell ref="H520:H526"/>
    <mergeCell ref="G486:G492"/>
    <mergeCell ref="H486:H492"/>
    <mergeCell ref="F486:F492"/>
    <mergeCell ref="E486:E492"/>
    <mergeCell ref="E509:E514"/>
    <mergeCell ref="F509:F514"/>
    <mergeCell ref="G509:G514"/>
    <mergeCell ref="H509:H514"/>
    <mergeCell ref="E527:E528"/>
    <mergeCell ref="F527:F528"/>
    <mergeCell ref="G527:G528"/>
    <mergeCell ref="H527:H528"/>
    <mergeCell ref="E529:E541"/>
    <mergeCell ref="F529:F541"/>
    <mergeCell ref="G529:G541"/>
    <mergeCell ref="H529:H541"/>
    <mergeCell ref="E542:E543"/>
    <mergeCell ref="F542:F543"/>
    <mergeCell ref="G542:G543"/>
    <mergeCell ref="H542:H543"/>
    <mergeCell ref="E559:E560"/>
    <mergeCell ref="F559:F560"/>
    <mergeCell ref="G559:G560"/>
    <mergeCell ref="H559:H560"/>
    <mergeCell ref="E562:E563"/>
    <mergeCell ref="F562:F563"/>
    <mergeCell ref="G562:G563"/>
    <mergeCell ref="H562:H563"/>
    <mergeCell ref="E564:E566"/>
    <mergeCell ref="F564:F566"/>
    <mergeCell ref="G564:G566"/>
    <mergeCell ref="H564:H566"/>
    <mergeCell ref="E579:E582"/>
    <mergeCell ref="F579:F582"/>
    <mergeCell ref="G579:G582"/>
    <mergeCell ref="H579:H582"/>
    <mergeCell ref="E573:E578"/>
    <mergeCell ref="F573:F578"/>
    <mergeCell ref="G573:G578"/>
    <mergeCell ref="H573:H578"/>
    <mergeCell ref="E567:E572"/>
    <mergeCell ref="F567:F572"/>
    <mergeCell ref="G567:G572"/>
    <mergeCell ref="H567:H572"/>
    <mergeCell ref="E585:E590"/>
    <mergeCell ref="F585:F590"/>
    <mergeCell ref="G585:G590"/>
    <mergeCell ref="H585:H590"/>
    <mergeCell ref="E591:E595"/>
    <mergeCell ref="F591:F595"/>
    <mergeCell ref="G591:G595"/>
    <mergeCell ref="H591:H595"/>
    <mergeCell ref="E583:E584"/>
    <mergeCell ref="F583:F584"/>
    <mergeCell ref="G583:G584"/>
    <mergeCell ref="H583:H584"/>
    <mergeCell ref="E598:E602"/>
    <mergeCell ref="F598:F602"/>
    <mergeCell ref="G598:G602"/>
    <mergeCell ref="H598:H602"/>
    <mergeCell ref="D597:D676"/>
    <mergeCell ref="E603:E605"/>
    <mergeCell ref="F603:F605"/>
    <mergeCell ref="G603:G605"/>
    <mergeCell ref="H603:H605"/>
    <mergeCell ref="E606:E610"/>
    <mergeCell ref="F606:F610"/>
    <mergeCell ref="G606:G610"/>
    <mergeCell ref="H606:H610"/>
    <mergeCell ref="E637:E638"/>
    <mergeCell ref="F637:F638"/>
    <mergeCell ref="G637:G638"/>
    <mergeCell ref="H637:H638"/>
    <mergeCell ref="E639:E644"/>
    <mergeCell ref="F639:F644"/>
    <mergeCell ref="G639:G644"/>
    <mergeCell ref="H639:H644"/>
    <mergeCell ref="E611:E636"/>
    <mergeCell ref="F611:F636"/>
    <mergeCell ref="G611:G636"/>
    <mergeCell ref="H611:H636"/>
    <mergeCell ref="E710:E715"/>
    <mergeCell ref="F710:F715"/>
    <mergeCell ref="G710:G715"/>
    <mergeCell ref="H710:H715"/>
    <mergeCell ref="E716:E717"/>
    <mergeCell ref="F716:F717"/>
    <mergeCell ref="G716:G717"/>
    <mergeCell ref="H716:H717"/>
    <mergeCell ref="E685:E689"/>
    <mergeCell ref="F685:F689"/>
    <mergeCell ref="G685:G689"/>
    <mergeCell ref="H685:H689"/>
    <mergeCell ref="E690:E693"/>
    <mergeCell ref="F690:F693"/>
    <mergeCell ref="G690:G693"/>
    <mergeCell ref="H690:H693"/>
    <mergeCell ref="H694:H697"/>
    <mergeCell ref="G694:G697"/>
    <mergeCell ref="F694:F697"/>
    <mergeCell ref="E694:E697"/>
    <mergeCell ref="E698:E707"/>
    <mergeCell ref="F698:F707"/>
    <mergeCell ref="G698:G707"/>
    <mergeCell ref="A2:H2"/>
    <mergeCell ref="A1:H1"/>
    <mergeCell ref="A230:A232"/>
    <mergeCell ref="E230:E257"/>
    <mergeCell ref="F230:F257"/>
    <mergeCell ref="G230:G257"/>
    <mergeCell ref="H233:H257"/>
    <mergeCell ref="H230:H232"/>
    <mergeCell ref="C465:C473"/>
    <mergeCell ref="E445:E446"/>
    <mergeCell ref="F445:F446"/>
    <mergeCell ref="G445:G446"/>
    <mergeCell ref="H445:H446"/>
    <mergeCell ref="E461:E464"/>
    <mergeCell ref="F461:F464"/>
    <mergeCell ref="G461:G464"/>
    <mergeCell ref="H461:H464"/>
    <mergeCell ref="E436:E444"/>
    <mergeCell ref="F436:F444"/>
    <mergeCell ref="G436:G444"/>
    <mergeCell ref="H436:H444"/>
    <mergeCell ref="F431:F434"/>
    <mergeCell ref="G431:G434"/>
    <mergeCell ref="H431:H434"/>
    <mergeCell ref="G675:G676"/>
    <mergeCell ref="H675:H676"/>
    <mergeCell ref="E678:E684"/>
    <mergeCell ref="F678:F684"/>
    <mergeCell ref="G678:G684"/>
    <mergeCell ref="H678:H684"/>
    <mergeCell ref="G658:G659"/>
    <mergeCell ref="H658:H659"/>
    <mergeCell ref="E662:E671"/>
    <mergeCell ref="F662:F671"/>
    <mergeCell ref="G662:G671"/>
    <mergeCell ref="H662:H671"/>
  </mergeCells>
  <hyperlinks>
    <hyperlink ref="E344" r:id="rId1"/>
    <hyperlink ref="E352" r:id="rId2"/>
    <hyperlink ref="E360" r:id="rId3"/>
    <hyperlink ref="E364" r:id="rId4"/>
    <hyperlink ref="E372" r:id="rId5"/>
    <hyperlink ref="E376" display="http://analytics.aihw.gov.au/Viewer/VisualAnalyticsViewer_guest.jsp?reportPath=%2FAIHW%2FReleasedPublic%2FPerinatal%2FReports%2FNOV2016&amp;reportName=Antenatal%20period&amp;reportViewOnly=true&amp;viewerMode=modern&amp;commentsEnabled=false&amp;propertiesEnabled=false&amp;appSw"/>
    <hyperlink ref="E380" r:id="rId6"/>
    <hyperlink ref="E387" r:id="rId7"/>
    <hyperlink ref="E390" r:id="rId8"/>
    <hyperlink ref="E398" r:id="rId9"/>
    <hyperlink ref="D344" location="'AOD Health Status'!B1" display="'AOD Health Status'!B1"/>
    <hyperlink ref="D345" location="'AOD Health Status'!C1" display="'AOD Health Status'!C1"/>
    <hyperlink ref="D346" location="'AOD Health Status'!C1" display="'AOD Health Status'!C1"/>
    <hyperlink ref="D348" location="'AOD Health Status'!E1" display="'AOD Health Status'!E1"/>
    <hyperlink ref="D349" location="'AOD Health Status'!E1" display="'AOD Health Status'!E1"/>
    <hyperlink ref="D352" location="'AOD Health Status'!G1" display="'AOD Health Status'!G1"/>
    <hyperlink ref="D353" location="'AOD Health Status'!G1" display="'AOD Health Status'!G1"/>
    <hyperlink ref="D354" location="'AOD Health Status'!G1" display="'AOD Health Status'!G1"/>
    <hyperlink ref="D355" location="'AOD Health Status'!G1" display="'AOD Health Status'!G1"/>
    <hyperlink ref="D356" location="'AOD Health Status'!G1" display="'AOD Health Status'!G1"/>
    <hyperlink ref="D357" location="'AOD Health Status'!G1" display="'AOD Health Status'!G1"/>
    <hyperlink ref="D358" location="'AOD Health Status'!G1" display="'AOD Health Status'!G1"/>
    <hyperlink ref="D359" location="'AOD Health Status'!G1" display="'AOD Health Status'!G1"/>
    <hyperlink ref="D360" location="'AOD Health Status'!O1" display="'AOD Health Status'!O1"/>
    <hyperlink ref="D361" location="'AOD Health Status'!O1" display="'AOD Health Status'!O1"/>
    <hyperlink ref="D362" location="'AOD Health Status'!O1" display="'AOD Health Status'!O1"/>
    <hyperlink ref="D363" location="'AOD Health Status'!O1" display="'AOD Health Status'!O1"/>
    <hyperlink ref="D364" location="'AOD Health Status'!S1" display="'AOD Health Status'!S1"/>
    <hyperlink ref="D372" location="'AOD Health Status'!W1" display="'AOD Health Status'!W1"/>
    <hyperlink ref="D373" location="'AOD Health Status'!W1" display="'AOD Health Status'!W1"/>
    <hyperlink ref="D374" location="'AOD Health Status'!W1" display="'AOD Health Status'!W1"/>
    <hyperlink ref="D375" location="'AOD Health Status'!W1" display="'AOD Health Status'!W1"/>
    <hyperlink ref="D376" location="'AOD Health Status'!AA1" display="'AOD Health Status'!AA1"/>
    <hyperlink ref="D377" location="'AOD Health Status'!AA1" display="'AOD Health Status'!AA1"/>
    <hyperlink ref="D378" location="'AOD Health Status'!AA1" display="'AOD Health Status'!AA1"/>
    <hyperlink ref="D379" location="'AOD Health Status'!AA1" display="'AOD Health Status'!AA1"/>
    <hyperlink ref="D380" location="'AOD Health Status'!AE1" display="'AOD Health Status'!AE1"/>
    <hyperlink ref="D381" location="'AOD Health Status'!AF1" display="'AOD Health Status'!AF1"/>
    <hyperlink ref="D382" location="'AOD Health Status'!AF1" display="'AOD Health Status'!AF1"/>
    <hyperlink ref="D383" location="'AOD Health Status'!AF1" display="'AOD Health Status'!AF1"/>
    <hyperlink ref="D384" location="'AOD Health Status'!AF1" display="'AOD Health Status'!AF1"/>
    <hyperlink ref="D385" location="'AOD Health Status'!AF1" display="'AOD Health Status'!AF1"/>
    <hyperlink ref="D386" location="'AOD Health Status'!AF1" display="'AOD Health Status'!AF1"/>
    <hyperlink ref="D387" location="'AOD Health Status'!AL1" display="'AOD Health Status'!AL1"/>
    <hyperlink ref="D388" location="'AOD Health Status'!AM1" display="'AOD Health Status'!AM1"/>
    <hyperlink ref="D389" location="'AOD Health Status'!AM1" display="'AOD Health Status'!AM1"/>
    <hyperlink ref="D390" location="'AOD Health Status'!AO1" display="'AOD Health Status'!AO1"/>
    <hyperlink ref="D391" location="'AOD Health Status'!AO1" display="'AOD Health Status'!AO1"/>
    <hyperlink ref="D392" location="'AOD Health Status'!AO1" display="'AOD Health Status'!AO1"/>
    <hyperlink ref="D393" location="'AOD Health Status'!AO1" display="'AOD Health Status'!AO1"/>
    <hyperlink ref="D394" location="'AOD Health Status'!AO1" display="'AOD Health Status'!AO1"/>
    <hyperlink ref="D395" location="'AOD Health Status'!AO1" display="'AOD Health Status'!AO1"/>
    <hyperlink ref="D396" location="'AOD Health Status'!AO1" display="'AOD Health Status'!AO1"/>
    <hyperlink ref="D397" location="'AOD Health Status'!AO1" display="'AOD Health Status'!AO1"/>
    <hyperlink ref="D398" location="'AOD Health Status'!AW1" display="'AOD Health Status'!AW1"/>
    <hyperlink ref="D399" location="'AOD Health Status'!AW1" display="'AOD Health Status'!AW1"/>
    <hyperlink ref="D400" location="'AOD Health Status'!AW1" display="'AOD Health Status'!AW1"/>
    <hyperlink ref="D401" location="'AOD Health Status'!AW1" display="'AOD Health Status'!AW1"/>
    <hyperlink ref="E388" r:id="rId10"/>
    <hyperlink ref="D5" location="Demographics!B1" display="Demographics!B1"/>
    <hyperlink ref="E43" r:id="rId11"/>
    <hyperlink ref="E65" r:id="rId12"/>
    <hyperlink ref="E87" r:id="rId13"/>
    <hyperlink ref="E88" r:id="rId14"/>
    <hyperlink ref="D85" location="'Social Gradient and SES'!B2" display="'Social Gradient and SES'!B2"/>
    <hyperlink ref="E95" r:id="rId15"/>
    <hyperlink ref="E110" r:id="rId16"/>
    <hyperlink ref="D127" location="'Infant-Early Childhood'!B2" display="'Infant-Early Childhood'!B2"/>
    <hyperlink ref="E129" display="http://analytics.aihw.gov.au/Viewer/VisualAnalyticsViewer_guest.jsp?reportPath=%2FAIHW%2FReleasedPublic%2FPerinatal%2FReports%2FNOV2016&amp;reportName=Antenatal%20period&amp;reportViewOnly=true&amp;viewerMode=modern&amp;commentsEnabled=false&amp;propertiesEnabled=false&amp;appSw"/>
    <hyperlink ref="E135" display="http://analytics.aihw.gov.au/Viewer/VisualAnalyticsViewer_guest.jsp?reportPath=%2FAIHW%2FReleasedPublic%2FPerinatal%2FReports%2FNOV2016&amp;reportName=Antenatal%20period&amp;reportViewOnly=true&amp;viewerMode=modern&amp;commentsEnabled=false&amp;propertiesEnabled=false&amp;appSw"/>
    <hyperlink ref="E141" r:id="rId17"/>
    <hyperlink ref="E144" r:id="rId18"/>
    <hyperlink ref="E291" r:id="rId19"/>
    <hyperlink ref="D291" location="'Health Status'!B2" display="'Health Status'!B2"/>
    <hyperlink ref="D403" location="'Food Security-Healthy Eating'!N2" display="'Food Security-Healthy Eating'!N2"/>
    <hyperlink ref="D678" location="'Livable Neighbourhoods'!AA2" display="'Livable Neighbourhoods'!AA2"/>
    <hyperlink ref="E708" r:id="rId20"/>
    <hyperlink ref="E544" r:id="rId21"/>
    <hyperlink ref="D509" location="'Improving Mental Health'!AK2" display="'Improving Mental Health'!AK2"/>
    <hyperlink ref="E660" r:id="rId22"/>
    <hyperlink ref="E474" r:id="rId23"/>
    <hyperlink ref="D436" location="'Gender Equity'!AQ2" display="'Gender Equity'!AQ2"/>
    <hyperlink ref="E347" r:id="rId24"/>
    <hyperlink ref="E350" r:id="rId25"/>
    <hyperlink ref="D347" location="'AOD Health Status'!D1" display="'AOD Health Status'!D1"/>
    <hyperlink ref="D350" location="'AOD Health Status'!F1" display="'AOD Health Status'!F1"/>
    <hyperlink ref="D219" location="Ageing!B1" display="Ageing!B1"/>
    <hyperlink ref="D562" location="'Housing and Homelessness'!A1" display="'Housing and Homelessness'!A1"/>
    <hyperlink ref="D563" location="'Housing and Homelessness'!A1" display="'Housing and Homelessness'!A1"/>
    <hyperlink ref="D564" location="'Housing and Homelessness'!A1" display="'Housing and Homelessness'!A1"/>
    <hyperlink ref="D565" location="'Housing and Homelessness'!A1" display="'Housing and Homelessness'!A1"/>
    <hyperlink ref="D566" location="'Housing and Homelessness'!A1" display="'Housing and Homelessness'!A1"/>
    <hyperlink ref="D567" location="'Housing and Homelessness'!A1" display="'Housing and Homelessness'!A1"/>
    <hyperlink ref="D568" location="'Housing and Homelessness'!A1" display="'Housing and Homelessness'!A1"/>
    <hyperlink ref="D569" location="'Housing and Homelessness'!A1" display="'Housing and Homelessness'!A1"/>
    <hyperlink ref="D570" location="'Housing and Homelessness'!A1" display="'Housing and Homelessness'!A1"/>
    <hyperlink ref="D571" location="'Housing and Homelessness'!A1" display="'Housing and Homelessness'!A1"/>
    <hyperlink ref="D572" location="'Housing and Homelessness'!A1" display="'Housing and Homelessness'!A1"/>
    <hyperlink ref="D573" location="'Housing and Homelessness'!A1" display="'Housing and Homelessness'!A1"/>
    <hyperlink ref="D574" location="'Housing and Homelessness'!A1" display="'Housing and Homelessness'!A1"/>
    <hyperlink ref="D575" location="'Housing and Homelessness'!A1" display="'Housing and Homelessness'!A1"/>
    <hyperlink ref="D576" location="'Housing and Homelessness'!A1" display="'Housing and Homelessness'!A1"/>
    <hyperlink ref="D577" location="'Housing and Homelessness'!A1" display="'Housing and Homelessness'!A1"/>
    <hyperlink ref="D578" location="'Housing and Homelessness'!A1" display="'Housing and Homelessness'!A1"/>
    <hyperlink ref="D579" location="'Housing and Homelessness'!A1" display="'Housing and Homelessness'!A1"/>
    <hyperlink ref="D580" location="'Housing and Homelessness'!A1" display="'Housing and Homelessness'!A1"/>
    <hyperlink ref="D581" location="'Housing and Homelessness'!A1" display="'Housing and Homelessness'!A1"/>
    <hyperlink ref="D582" location="'Housing and Homelessness'!A1" display="'Housing and Homelessness'!A1"/>
    <hyperlink ref="D583" location="'Housing and Homelessness'!A1" display="'Housing and Homelessness'!A1"/>
    <hyperlink ref="D584" location="'Housing and Homelessness'!A1" display="'Housing and Homelessness'!A1"/>
    <hyperlink ref="D585" location="'Housing and Homelessness'!A1" display="'Housing and Homelessness'!A1"/>
    <hyperlink ref="D586" location="'Housing and Homelessness'!A1" display="'Housing and Homelessness'!A1"/>
    <hyperlink ref="D587" location="'Housing and Homelessness'!A1" display="'Housing and Homelessness'!A1"/>
    <hyperlink ref="D588" location="'Housing and Homelessness'!A1" display="'Housing and Homelessness'!A1"/>
    <hyperlink ref="D589" location="'Housing and Homelessness'!A1" display="'Housing and Homelessness'!A1"/>
    <hyperlink ref="D590" location="'Housing and Homelessness'!A1" display="'Housing and Homelessness'!A1"/>
    <hyperlink ref="D591" location="'Housing and Homelessness'!A1" display="'Housing and Homelessness'!A1"/>
    <hyperlink ref="D592" location="'Housing and Homelessness'!A1" display="'Housing and Homelessness'!A1"/>
    <hyperlink ref="D593" location="'Housing and Homelessness'!A1" display="'Housing and Homelessness'!A1"/>
    <hyperlink ref="D594" location="'Housing and Homelessness'!A1" display="'Housing and Homelessness'!A1"/>
    <hyperlink ref="D595" location="'Housing and Homelessness'!A1" display="'Housing and Homelessness'!A1"/>
    <hyperlink ref="E151" r:id="rId26"/>
    <hyperlink ref="E174" r:id="rId27"/>
    <hyperlink ref="E180" r:id="rId28"/>
    <hyperlink ref="E185" r:id="rId29"/>
    <hyperlink ref="D185" location="'Adolescence 13-24yrs'!A1" display="'Adolescence 13-24yrs'!A1"/>
    <hyperlink ref="D186" location="'Adolescence 13-24yrs'!A1" display="'Adolescence 13-24yrs'!A1"/>
    <hyperlink ref="D187" location="'Adolescence 13-24yrs'!A1" display="'Adolescence 13-24yrs'!A1"/>
    <hyperlink ref="D188" location="'Adolescence 13-24yrs'!A1" display="'Adolescence 13-24yrs'!A1"/>
    <hyperlink ref="D189" location="'Adolescence 13-24yrs'!A1" display="'Adolescence 13-24yrs'!A1"/>
    <hyperlink ref="D190" location="'Adolescence 13-24yrs'!A1" display="'Adolescence 13-24yrs'!A1"/>
    <hyperlink ref="D191" location="'Adolescence 13-24yrs'!A1" display="'Adolescence 13-24yrs'!A1"/>
    <hyperlink ref="D192" location="'Adolescence 13-24yrs'!A1" display="'Adolescence 13-24yrs'!A1"/>
    <hyperlink ref="D193" location="'Adolescence 13-24yrs'!A1" display="'Adolescence 13-24yrs'!A1"/>
    <hyperlink ref="D194" location="'Adolescence 13-24yrs'!A1" display="'Adolescence 13-24yrs'!A1"/>
    <hyperlink ref="D195" location="'Adolescence 13-24yrs'!A1" display="'Adolescence 13-24yrs'!A1"/>
    <hyperlink ref="D196" location="'Adolescence 13-24yrs'!A1" display="'Adolescence 13-24yrs'!A1"/>
    <hyperlink ref="D197" location="'Adolescence 13-24yrs'!A1" display="'Adolescence 13-24yrs'!A1"/>
    <hyperlink ref="D198" location="'Adolescence 13-24yrs'!A1" display="'Adolescence 13-24yrs'!A1"/>
    <hyperlink ref="D199" location="'Adolescence 13-24yrs'!A1" display="'Adolescence 13-24yrs'!A1"/>
    <hyperlink ref="D200" location="'Adolescence 13-24yrs'!A1" display="'Adolescence 13-24yrs'!A1"/>
    <hyperlink ref="D201" location="'Adolescence 13-24yrs'!A1" display="'Adolescence 13-24yrs'!A1"/>
    <hyperlink ref="D202" location="'Adolescence 13-24yrs'!A1" display="'Adolescence 13-24yrs'!A1"/>
    <hyperlink ref="D203" location="'Adolescence 13-24yrs'!A1" display="'Adolescence 13-24yrs'!A1"/>
    <hyperlink ref="D204" location="'Adolescence 13-24yrs'!A1" display="'Adolescence 13-24yrs'!A1"/>
    <hyperlink ref="D205" location="'Adolescence 13-24yrs'!A1" display="'Adolescence 13-24yrs'!A1"/>
    <hyperlink ref="D206" location="'Adolescence 13-24yrs'!A1" display="'Adolescence 13-24yrs'!A1"/>
    <hyperlink ref="D207" location="'Adolescence 13-24yrs'!A1" display="'Adolescence 13-24yrs'!A1"/>
    <hyperlink ref="D208" location="'Adolescence 13-24yrs'!A1" display="'Adolescence 13-24yrs'!A1"/>
    <hyperlink ref="D209" location="'Adolescence 13-24yrs'!A1" display="'Adolescence 13-24yrs'!A1"/>
    <hyperlink ref="D210" location="'Adolescence 13-24yrs'!A1" display="'Adolescence 13-24yrs'!A1"/>
    <hyperlink ref="D211" location="'Adolescence 13-24yrs'!A1" display="'Adolescence 13-24yrs'!A1"/>
    <hyperlink ref="D212" location="'Adolescence 13-24yrs'!A1" display="'Adolescence 13-24yrs'!A1"/>
    <hyperlink ref="D213" location="'Adolescence 13-24yrs'!A1" display="'Adolescence 13-24yrs'!A1"/>
    <hyperlink ref="D214" location="'Adolescence 13-24yrs'!A1" display="'Adolescence 13-24yrs'!A1"/>
    <hyperlink ref="D215" location="'Adolescence 13-24yrs'!A1" display="'Adolescence 13-24yrs'!A1"/>
    <hyperlink ref="D216" location="'Adolescence 13-24yrs'!A1" display="'Adolescence 13-24yrs'!A1"/>
    <hyperlink ref="D217" location="'Adolescence 13-24yrs'!A1" display="'Adolescence 13-24yrs'!A1"/>
    <hyperlink ref="E186" r:id="rId30"/>
    <hyperlink ref="E190" r:id="rId31"/>
    <hyperlink ref="E197" r:id="rId32"/>
    <hyperlink ref="E198" r:id="rId33"/>
    <hyperlink ref="E202" r:id="rId34"/>
    <hyperlink ref="E210" r:id="rId35"/>
    <hyperlink ref="E214" r:id="rId36"/>
    <hyperlink ref="E230" r:id="rId37"/>
    <hyperlink ref="E261" r:id="rId38"/>
    <hyperlink ref="E268" r:id="rId39"/>
    <hyperlink ref="E271" r:id="rId40"/>
    <hyperlink ref="E287" r:id="rId41" location="Anchor"/>
    <hyperlink ref="E258" r:id="rId42"/>
    <hyperlink ref="E300" r:id="rId43"/>
    <hyperlink ref="E319" r:id="rId44"/>
    <hyperlink ref="E325" r:id="rId45"/>
    <hyperlink ref="E328" r:id="rId46"/>
    <hyperlink ref="E336" r:id="rId47"/>
    <hyperlink ref="E331" r:id="rId48"/>
    <hyperlink ref="E431" r:id="rId49"/>
    <hyperlink ref="E436" r:id="rId50"/>
    <hyperlink ref="E461" r:id="rId51"/>
    <hyperlink ref="E475" r:id="rId52"/>
    <hyperlink ref="E448" r:id="rId53"/>
    <hyperlink ref="E447" r:id="rId54" location="!/"/>
    <hyperlink ref="E499" r:id="rId55" location="!/"/>
    <hyperlink ref="E465" r:id="rId56"/>
    <hyperlink ref="E493" r:id="rId57"/>
    <hyperlink ref="E515" r:id="rId58"/>
    <hyperlink ref="E516" r:id="rId59"/>
    <hyperlink ref="E527" r:id="rId60"/>
    <hyperlink ref="E529" r:id="rId61"/>
    <hyperlink ref="E556" r:id="rId62"/>
    <hyperlink ref="E558" r:id="rId63"/>
    <hyperlink ref="E546" r:id="rId64"/>
    <hyperlink ref="E564" r:id="rId65"/>
    <hyperlink ref="D597" location="'Social Exclusion'!A1" display="'Social Exclusion'!A1"/>
    <hyperlink ref="D598" location="'Social Exclusion'!A1" display="'Social Exclusion'!A1"/>
    <hyperlink ref="D599" location="'Social Exclusion'!A1" display="'Social Exclusion'!A1"/>
    <hyperlink ref="D600" location="'Social Exclusion'!A1" display="'Social Exclusion'!A1"/>
    <hyperlink ref="D601" location="'Social Exclusion'!A1" display="'Social Exclusion'!A1"/>
    <hyperlink ref="D602" location="'Social Exclusion'!A1" display="'Social Exclusion'!A1"/>
    <hyperlink ref="D603" location="'Social Exclusion'!A1" display="'Social Exclusion'!A1"/>
    <hyperlink ref="D604" location="'Social Exclusion'!A1" display="'Social Exclusion'!A1"/>
    <hyperlink ref="D605" location="'Social Exclusion'!A1" display="'Social Exclusion'!A1"/>
    <hyperlink ref="D606" location="'Social Exclusion'!A1" display="'Social Exclusion'!A1"/>
    <hyperlink ref="D607" location="'Social Exclusion'!A1" display="'Social Exclusion'!A1"/>
    <hyperlink ref="D608" location="'Social Exclusion'!A1" display="'Social Exclusion'!A1"/>
    <hyperlink ref="D609" location="'Social Exclusion'!A1" display="'Social Exclusion'!A1"/>
    <hyperlink ref="D610" location="'Social Exclusion'!A1" display="'Social Exclusion'!A1"/>
    <hyperlink ref="D611" location="'Social Exclusion'!A1" display="'Social Exclusion'!A1"/>
    <hyperlink ref="D612" location="'Social Exclusion'!A1" display="'Social Exclusion'!A1"/>
    <hyperlink ref="D613" location="'Social Exclusion'!A1" display="'Social Exclusion'!A1"/>
    <hyperlink ref="D614" location="'Social Exclusion'!A1" display="'Social Exclusion'!A1"/>
    <hyperlink ref="D615" location="'Social Exclusion'!A1" display="'Social Exclusion'!A1"/>
    <hyperlink ref="D616" location="'Social Exclusion'!A1" display="'Social Exclusion'!A1"/>
    <hyperlink ref="D617" location="'Social Exclusion'!A1" display="'Social Exclusion'!A1"/>
    <hyperlink ref="D618" location="'Social Exclusion'!A1" display="'Social Exclusion'!A1"/>
    <hyperlink ref="D619" location="'Social Exclusion'!A1" display="'Social Exclusion'!A1"/>
    <hyperlink ref="D620" location="'Social Exclusion'!A1" display="'Social Exclusion'!A1"/>
    <hyperlink ref="D621" location="'Social Exclusion'!A1" display="'Social Exclusion'!A1"/>
    <hyperlink ref="D622" location="'Social Exclusion'!A1" display="'Social Exclusion'!A1"/>
    <hyperlink ref="D623" location="'Social Exclusion'!A1" display="'Social Exclusion'!A1"/>
    <hyperlink ref="D624" location="'Social Exclusion'!A1" display="'Social Exclusion'!A1"/>
    <hyperlink ref="D625" location="'Social Exclusion'!A1" display="'Social Exclusion'!A1"/>
    <hyperlink ref="D626" location="'Social Exclusion'!A1" display="'Social Exclusion'!A1"/>
    <hyperlink ref="D627" location="'Social Exclusion'!A1" display="'Social Exclusion'!A1"/>
    <hyperlink ref="D628" location="'Social Exclusion'!A1" display="'Social Exclusion'!A1"/>
    <hyperlink ref="D629" location="'Social Exclusion'!A1" display="'Social Exclusion'!A1"/>
    <hyperlink ref="D630" location="'Social Exclusion'!A1" display="'Social Exclusion'!A1"/>
    <hyperlink ref="D631" location="'Social Exclusion'!A1" display="'Social Exclusion'!A1"/>
    <hyperlink ref="D632" location="'Social Exclusion'!A1" display="'Social Exclusion'!A1"/>
    <hyperlink ref="D633" location="'Social Exclusion'!A1" display="'Social Exclusion'!A1"/>
    <hyperlink ref="D634" location="'Social Exclusion'!A1" display="'Social Exclusion'!A1"/>
    <hyperlink ref="D635" location="'Social Exclusion'!A1" display="'Social Exclusion'!A1"/>
    <hyperlink ref="D636" location="'Social Exclusion'!A1" display="'Social Exclusion'!A1"/>
    <hyperlink ref="D637" location="'Social Exclusion'!A1" display="'Social Exclusion'!A1"/>
    <hyperlink ref="D638" location="'Social Exclusion'!A1" display="'Social Exclusion'!A1"/>
    <hyperlink ref="D639" location="'Social Exclusion'!A1" display="'Social Exclusion'!A1"/>
    <hyperlink ref="D640" location="'Social Exclusion'!A1" display="'Social Exclusion'!A1"/>
    <hyperlink ref="D641" location="'Social Exclusion'!A1" display="'Social Exclusion'!A1"/>
    <hyperlink ref="D642" location="'Social Exclusion'!A1" display="'Social Exclusion'!A1"/>
    <hyperlink ref="D643" location="'Social Exclusion'!A1" display="'Social Exclusion'!A1"/>
    <hyperlink ref="D644" location="'Social Exclusion'!A1" display="'Social Exclusion'!A1"/>
    <hyperlink ref="D645" location="'Social Exclusion'!A1" display="'Social Exclusion'!A1"/>
    <hyperlink ref="D646" location="'Social Exclusion'!A1" display="'Social Exclusion'!A1"/>
    <hyperlink ref="D647" location="'Social Exclusion'!A1" display="'Social Exclusion'!A1"/>
    <hyperlink ref="D648" location="'Social Exclusion'!A1" display="'Social Exclusion'!A1"/>
    <hyperlink ref="D649" location="'Social Exclusion'!A1" display="'Social Exclusion'!A1"/>
    <hyperlink ref="D650" location="'Social Exclusion'!A1" display="'Social Exclusion'!A1"/>
    <hyperlink ref="D651" location="'Social Exclusion'!A1" display="'Social Exclusion'!A1"/>
    <hyperlink ref="D652" location="'Social Exclusion'!A1" display="'Social Exclusion'!A1"/>
    <hyperlink ref="D653" location="'Social Exclusion'!A1" display="'Social Exclusion'!A1"/>
    <hyperlink ref="D654" location="'Social Exclusion'!A1" display="'Social Exclusion'!A1"/>
    <hyperlink ref="D655" location="'Social Exclusion'!A1" display="'Social Exclusion'!A1"/>
    <hyperlink ref="D656" location="'Social Exclusion'!A1" display="'Social Exclusion'!A1"/>
    <hyperlink ref="D657" location="'Social Exclusion'!A1" display="'Social Exclusion'!A1"/>
    <hyperlink ref="D658" location="'Social Exclusion'!A1" display="'Social Exclusion'!A1"/>
    <hyperlink ref="D659" location="'Social Exclusion'!A1" display="'Social Exclusion'!A1"/>
    <hyperlink ref="D660" location="'Social Exclusion'!A1" display="'Social Exclusion'!A1"/>
    <hyperlink ref="D661" location="'Social Exclusion'!A1" display="'Social Exclusion'!A1"/>
    <hyperlink ref="D662" location="'Social Exclusion'!A1" display="'Social Exclusion'!A1"/>
    <hyperlink ref="D663" location="'Social Exclusion'!A1" display="'Social Exclusion'!A1"/>
    <hyperlink ref="D664" location="'Social Exclusion'!A1" display="'Social Exclusion'!A1"/>
    <hyperlink ref="D665" location="'Social Exclusion'!A1" display="'Social Exclusion'!A1"/>
    <hyperlink ref="D666" location="'Social Exclusion'!A1" display="'Social Exclusion'!A1"/>
    <hyperlink ref="D667" location="'Social Exclusion'!A1" display="'Social Exclusion'!A1"/>
    <hyperlink ref="D668" location="'Social Exclusion'!A1" display="'Social Exclusion'!A1"/>
    <hyperlink ref="D669" location="'Social Exclusion'!A1" display="'Social Exclusion'!A1"/>
    <hyperlink ref="D670" location="'Social Exclusion'!A1" display="'Social Exclusion'!A1"/>
    <hyperlink ref="D671" location="'Social Exclusion'!A1" display="'Social Exclusion'!A1"/>
    <hyperlink ref="D672" location="'Social Exclusion'!A1" display="'Social Exclusion'!A1"/>
    <hyperlink ref="D673" location="'Social Exclusion'!A1" display="'Social Exclusion'!A1"/>
    <hyperlink ref="D674" location="'Social Exclusion'!A1" display="'Social Exclusion'!A1"/>
    <hyperlink ref="D675" location="'Social Exclusion'!A1" display="'Social Exclusion'!A1"/>
    <hyperlink ref="D676" location="'Social Exclusion'!A1" display="'Social Exclusion'!A1"/>
    <hyperlink ref="E611" r:id="rId66"/>
    <hyperlink ref="E639" r:id="rId67"/>
    <hyperlink ref="E645" r:id="rId68"/>
    <hyperlink ref="E674" r:id="rId69"/>
    <hyperlink ref="E672" r:id="rId70"/>
    <hyperlink ref="E662" r:id="rId71"/>
    <hyperlink ref="E115" r:id="rId72"/>
    <hyperlink ref="E694" r:id="rId73"/>
    <hyperlink ref="E698" r:id="rId74"/>
    <hyperlink ref="E716" r:id="rId75"/>
    <hyperlink ref="E685" r:id="rId76"/>
  </hyperlink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zoomScale="120" zoomScaleNormal="120" zoomScalePageLayoutView="120" workbookViewId="0">
      <pane xSplit="1" topLeftCell="S1" activePane="topRight" state="frozen"/>
      <selection activeCell="AN1" sqref="AN1"/>
      <selection pane="topRight" activeCell="AG2" sqref="AG2"/>
    </sheetView>
  </sheetViews>
  <sheetFormatPr defaultColWidth="8.85546875" defaultRowHeight="15"/>
  <cols>
    <col min="1" max="1" width="18.42578125" style="65" customWidth="1"/>
    <col min="2" max="13" width="8.85546875" style="8"/>
    <col min="15" max="20" width="8.85546875" style="8"/>
    <col min="25" max="32" width="8.85546875" style="8"/>
  </cols>
  <sheetData>
    <row r="1" spans="1:33" s="99" customFormat="1" ht="38.25" customHeight="1">
      <c r="A1" s="220" t="s">
        <v>0</v>
      </c>
      <c r="B1" s="711" t="s">
        <v>852</v>
      </c>
      <c r="C1" s="712"/>
      <c r="D1" s="712"/>
      <c r="E1" s="712"/>
      <c r="F1" s="712"/>
      <c r="G1" s="712"/>
      <c r="H1" s="712"/>
      <c r="I1" s="712"/>
      <c r="J1" s="712"/>
      <c r="K1" s="712"/>
      <c r="L1" s="712"/>
      <c r="M1" s="712"/>
      <c r="N1" s="712"/>
      <c r="O1" s="712"/>
      <c r="P1" s="712"/>
      <c r="Q1" s="712"/>
      <c r="R1" s="712"/>
      <c r="S1" s="712"/>
      <c r="T1" s="712"/>
      <c r="U1" s="713"/>
      <c r="V1" s="678" t="s">
        <v>853</v>
      </c>
      <c r="W1" s="691"/>
      <c r="X1" s="714" t="s">
        <v>854</v>
      </c>
      <c r="Y1" s="715"/>
      <c r="Z1" s="715"/>
      <c r="AA1" s="715"/>
      <c r="AB1" s="715"/>
      <c r="AC1" s="716"/>
      <c r="AD1" s="678" t="s">
        <v>855</v>
      </c>
      <c r="AE1" s="717"/>
      <c r="AF1" s="717"/>
      <c r="AG1" s="718"/>
    </row>
    <row r="2" spans="1:33" s="95" customFormat="1" ht="178.5">
      <c r="A2" s="108" t="s">
        <v>2</v>
      </c>
      <c r="B2" s="123" t="s">
        <v>660</v>
      </c>
      <c r="C2" s="84" t="s">
        <v>661</v>
      </c>
      <c r="D2" s="84" t="s">
        <v>662</v>
      </c>
      <c r="E2" s="84" t="s">
        <v>663</v>
      </c>
      <c r="F2" s="84" t="s">
        <v>664</v>
      </c>
      <c r="G2" s="84" t="s">
        <v>665</v>
      </c>
      <c r="H2" s="84" t="s">
        <v>666</v>
      </c>
      <c r="I2" s="84" t="s">
        <v>667</v>
      </c>
      <c r="J2" s="84" t="s">
        <v>668</v>
      </c>
      <c r="K2" s="84" t="s">
        <v>669</v>
      </c>
      <c r="L2" s="84" t="s">
        <v>670</v>
      </c>
      <c r="M2" s="84" t="s">
        <v>671</v>
      </c>
      <c r="N2" s="84" t="s">
        <v>1058</v>
      </c>
      <c r="O2" s="84" t="s">
        <v>1059</v>
      </c>
      <c r="P2" s="84" t="s">
        <v>1060</v>
      </c>
      <c r="Q2" s="84" t="s">
        <v>1061</v>
      </c>
      <c r="R2" s="84" t="s">
        <v>1062</v>
      </c>
      <c r="S2" s="84" t="s">
        <v>222</v>
      </c>
      <c r="T2" s="84" t="s">
        <v>223</v>
      </c>
      <c r="U2" s="124" t="s">
        <v>463</v>
      </c>
      <c r="V2" s="123" t="s">
        <v>733</v>
      </c>
      <c r="W2" s="124" t="s">
        <v>734</v>
      </c>
      <c r="X2" s="123" t="s">
        <v>224</v>
      </c>
      <c r="Y2" s="84" t="s">
        <v>225</v>
      </c>
      <c r="Z2" s="84" t="s">
        <v>226</v>
      </c>
      <c r="AA2" s="84" t="s">
        <v>227</v>
      </c>
      <c r="AB2" s="84" t="s">
        <v>228</v>
      </c>
      <c r="AC2" s="124" t="s">
        <v>229</v>
      </c>
      <c r="AD2" s="123" t="s">
        <v>230</v>
      </c>
      <c r="AE2" s="84" t="s">
        <v>231</v>
      </c>
      <c r="AF2" s="84" t="s">
        <v>232</v>
      </c>
      <c r="AG2" s="124" t="s">
        <v>233</v>
      </c>
    </row>
    <row r="3" spans="1:33" s="35" customFormat="1">
      <c r="A3" s="365" t="s">
        <v>5</v>
      </c>
      <c r="B3" s="366"/>
      <c r="C3" s="280"/>
      <c r="D3" s="280"/>
      <c r="E3" s="280"/>
      <c r="F3" s="280"/>
      <c r="G3" s="280"/>
      <c r="H3" s="280"/>
      <c r="I3" s="280"/>
      <c r="J3" s="280"/>
      <c r="K3" s="280"/>
      <c r="L3" s="280"/>
      <c r="M3" s="280"/>
      <c r="N3" s="280">
        <v>2.5</v>
      </c>
      <c r="O3" s="280">
        <v>1.7</v>
      </c>
      <c r="P3" s="280">
        <v>9.1999999999999993</v>
      </c>
      <c r="Q3" s="280">
        <v>2</v>
      </c>
      <c r="R3" s="280">
        <v>5.3</v>
      </c>
      <c r="S3" s="280">
        <v>60.099999999999994</v>
      </c>
      <c r="T3" s="280">
        <v>42.4</v>
      </c>
      <c r="U3" s="281"/>
      <c r="V3" s="279">
        <v>63.4</v>
      </c>
      <c r="W3" s="281">
        <v>68</v>
      </c>
      <c r="X3" s="279" t="s">
        <v>173</v>
      </c>
      <c r="Y3" s="280">
        <v>1.7000000000000002</v>
      </c>
      <c r="Z3" s="280">
        <v>1.9</v>
      </c>
      <c r="AA3" s="280">
        <v>5.2</v>
      </c>
      <c r="AB3" s="280">
        <v>0.4</v>
      </c>
      <c r="AC3" s="281">
        <v>0</v>
      </c>
      <c r="AD3" s="279">
        <v>461.28</v>
      </c>
      <c r="AE3" s="280">
        <v>315.68</v>
      </c>
      <c r="AF3" s="280">
        <v>111.25</v>
      </c>
      <c r="AG3" s="281">
        <v>145.77000000000001</v>
      </c>
    </row>
    <row r="4" spans="1:33" s="35" customFormat="1">
      <c r="A4" s="365" t="s">
        <v>7</v>
      </c>
      <c r="B4" s="366"/>
      <c r="C4" s="280"/>
      <c r="D4" s="280"/>
      <c r="E4" s="280"/>
      <c r="F4" s="280"/>
      <c r="G4" s="280"/>
      <c r="H4" s="280"/>
      <c r="I4" s="280"/>
      <c r="J4" s="280"/>
      <c r="K4" s="280"/>
      <c r="L4" s="280"/>
      <c r="M4" s="280"/>
      <c r="N4" s="280">
        <v>2.2999999999999998</v>
      </c>
      <c r="O4" s="280">
        <v>1.7</v>
      </c>
      <c r="P4" s="280">
        <v>10.8</v>
      </c>
      <c r="Q4" s="280">
        <v>3.2</v>
      </c>
      <c r="R4" s="280">
        <v>5.0999999999999996</v>
      </c>
      <c r="S4" s="280">
        <v>58.599999999999994</v>
      </c>
      <c r="T4" s="280">
        <v>49.3</v>
      </c>
      <c r="U4" s="281"/>
      <c r="V4" s="279">
        <v>65.900000000000006</v>
      </c>
      <c r="W4" s="281">
        <v>59</v>
      </c>
      <c r="X4" s="279">
        <v>2.9000000000000004</v>
      </c>
      <c r="Y4" s="280">
        <v>4</v>
      </c>
      <c r="Z4" s="280">
        <v>1.7999999999999998</v>
      </c>
      <c r="AA4" s="280">
        <v>0</v>
      </c>
      <c r="AB4" s="280">
        <v>6.1</v>
      </c>
      <c r="AC4" s="281">
        <v>2.1</v>
      </c>
      <c r="AD4" s="279">
        <v>423.05</v>
      </c>
      <c r="AE4" s="280">
        <v>289.61</v>
      </c>
      <c r="AF4" s="280">
        <v>101.85</v>
      </c>
      <c r="AG4" s="281">
        <v>133.82</v>
      </c>
    </row>
    <row r="5" spans="1:33" s="35" customFormat="1">
      <c r="A5" s="365" t="s">
        <v>6</v>
      </c>
      <c r="B5" s="366"/>
      <c r="C5" s="280"/>
      <c r="D5" s="280"/>
      <c r="E5" s="280"/>
      <c r="F5" s="280"/>
      <c r="G5" s="280"/>
      <c r="H5" s="280"/>
      <c r="I5" s="280"/>
      <c r="J5" s="280"/>
      <c r="K5" s="280"/>
      <c r="L5" s="280"/>
      <c r="M5" s="280"/>
      <c r="N5" s="280">
        <v>2.2000000000000002</v>
      </c>
      <c r="O5" s="280">
        <v>1.7</v>
      </c>
      <c r="P5" s="280">
        <v>9.8000000000000007</v>
      </c>
      <c r="Q5" s="280">
        <v>2.5</v>
      </c>
      <c r="R5" s="280">
        <v>5.5</v>
      </c>
      <c r="S5" s="280">
        <v>50</v>
      </c>
      <c r="T5" s="280">
        <v>38.800000000000004</v>
      </c>
      <c r="U5" s="281"/>
      <c r="V5" s="279">
        <v>64.3</v>
      </c>
      <c r="W5" s="281">
        <v>66</v>
      </c>
      <c r="X5" s="279">
        <v>2.7</v>
      </c>
      <c r="Y5" s="280">
        <v>5.5</v>
      </c>
      <c r="Z5" s="280">
        <v>1.9</v>
      </c>
      <c r="AA5" s="280">
        <v>3.2</v>
      </c>
      <c r="AB5" s="280">
        <v>4.3999999999999995</v>
      </c>
      <c r="AC5" s="281">
        <v>3.6999999999999997</v>
      </c>
      <c r="AD5" s="279">
        <v>454.97</v>
      </c>
      <c r="AE5" s="280">
        <v>311.35000000000002</v>
      </c>
      <c r="AF5" s="280">
        <v>109.04</v>
      </c>
      <c r="AG5" s="281">
        <v>143.62</v>
      </c>
    </row>
    <row r="6" spans="1:33" s="35" customFormat="1">
      <c r="A6" s="365" t="s">
        <v>4</v>
      </c>
      <c r="B6" s="366"/>
      <c r="C6" s="280"/>
      <c r="D6" s="280"/>
      <c r="E6" s="280"/>
      <c r="F6" s="280"/>
      <c r="G6" s="280"/>
      <c r="H6" s="280"/>
      <c r="I6" s="280"/>
      <c r="J6" s="280"/>
      <c r="K6" s="280"/>
      <c r="L6" s="280"/>
      <c r="M6" s="280"/>
      <c r="N6" s="280">
        <v>2.4</v>
      </c>
      <c r="O6" s="280">
        <v>1.6</v>
      </c>
      <c r="P6" s="280">
        <v>10.1</v>
      </c>
      <c r="Q6" s="280">
        <v>3.1</v>
      </c>
      <c r="R6" s="280">
        <v>5.4</v>
      </c>
      <c r="S6" s="280">
        <v>61.6</v>
      </c>
      <c r="T6" s="280">
        <v>44.5</v>
      </c>
      <c r="U6" s="281"/>
      <c r="V6" s="279">
        <v>55.3</v>
      </c>
      <c r="W6" s="281">
        <v>78</v>
      </c>
      <c r="X6" s="279">
        <v>3.4000000000000004</v>
      </c>
      <c r="Y6" s="280">
        <v>3.5000000000000004</v>
      </c>
      <c r="Z6" s="280">
        <v>5.4</v>
      </c>
      <c r="AA6" s="280">
        <v>5.7</v>
      </c>
      <c r="AB6" s="280">
        <v>6</v>
      </c>
      <c r="AC6" s="281">
        <v>1.7000000000000002</v>
      </c>
      <c r="AD6" s="279">
        <v>450.46</v>
      </c>
      <c r="AE6" s="280">
        <v>308.38</v>
      </c>
      <c r="AF6" s="280">
        <v>108.88</v>
      </c>
      <c r="AG6" s="281">
        <v>142.4</v>
      </c>
    </row>
    <row r="7" spans="1:33" s="35" customFormat="1">
      <c r="A7" s="384" t="s">
        <v>8</v>
      </c>
      <c r="B7" s="329"/>
      <c r="C7" s="288"/>
      <c r="D7" s="288"/>
      <c r="E7" s="288"/>
      <c r="F7" s="288"/>
      <c r="G7" s="288"/>
      <c r="H7" s="288"/>
      <c r="I7" s="288"/>
      <c r="J7" s="288"/>
      <c r="K7" s="288"/>
      <c r="L7" s="288"/>
      <c r="M7" s="288"/>
      <c r="N7" s="288"/>
      <c r="O7" s="288"/>
      <c r="P7" s="288"/>
      <c r="Q7" s="288"/>
      <c r="R7" s="288"/>
      <c r="S7" s="288">
        <v>0</v>
      </c>
      <c r="T7" s="288">
        <v>0</v>
      </c>
      <c r="U7" s="289"/>
      <c r="V7" s="290" t="s">
        <v>173</v>
      </c>
      <c r="W7" s="289" t="s">
        <v>173</v>
      </c>
      <c r="X7" s="290"/>
      <c r="Y7" s="288"/>
      <c r="Z7" s="288"/>
      <c r="AA7" s="288"/>
      <c r="AB7" s="288"/>
      <c r="AC7" s="289"/>
      <c r="AD7" s="290">
        <v>450.45</v>
      </c>
      <c r="AE7" s="288">
        <v>308.31</v>
      </c>
      <c r="AF7" s="288">
        <v>108.51</v>
      </c>
      <c r="AG7" s="289">
        <v>142.35</v>
      </c>
    </row>
    <row r="8" spans="1:33" s="35" customFormat="1">
      <c r="A8" s="150" t="s">
        <v>9</v>
      </c>
      <c r="B8" s="145"/>
      <c r="C8" s="56"/>
      <c r="D8" s="56"/>
      <c r="E8" s="56"/>
      <c r="F8" s="56"/>
      <c r="G8" s="56"/>
      <c r="H8" s="56"/>
      <c r="I8" s="56"/>
      <c r="J8" s="56"/>
      <c r="K8" s="56"/>
      <c r="L8" s="56"/>
      <c r="M8" s="56"/>
      <c r="N8" s="56"/>
      <c r="O8" s="56"/>
      <c r="P8" s="56"/>
      <c r="Q8" s="56"/>
      <c r="R8" s="56"/>
      <c r="S8" s="56">
        <v>0</v>
      </c>
      <c r="T8" s="56">
        <v>0</v>
      </c>
      <c r="U8" s="126"/>
      <c r="V8" s="125">
        <v>63.5</v>
      </c>
      <c r="W8" s="126" t="s">
        <v>173</v>
      </c>
      <c r="X8" s="125"/>
      <c r="Y8" s="56"/>
      <c r="Z8" s="56"/>
      <c r="AA8" s="56"/>
      <c r="AB8" s="56"/>
      <c r="AC8" s="126"/>
      <c r="AD8" s="125"/>
      <c r="AE8" s="56"/>
      <c r="AF8" s="56"/>
      <c r="AG8" s="126"/>
    </row>
    <row r="9" spans="1:33" s="35" customFormat="1">
      <c r="A9" s="151" t="s">
        <v>1</v>
      </c>
      <c r="B9" s="145"/>
      <c r="C9" s="56"/>
      <c r="D9" s="56"/>
      <c r="E9" s="56"/>
      <c r="F9" s="56"/>
      <c r="G9" s="56"/>
      <c r="H9" s="56"/>
      <c r="I9" s="56"/>
      <c r="J9" s="56"/>
      <c r="K9" s="56"/>
      <c r="L9" s="56"/>
      <c r="M9" s="56"/>
      <c r="N9" s="56">
        <v>2.2000000000000002</v>
      </c>
      <c r="O9" s="56">
        <v>1.6</v>
      </c>
      <c r="P9" s="56">
        <v>10.199999999999999</v>
      </c>
      <c r="Q9" s="56">
        <v>3.1</v>
      </c>
      <c r="R9" s="56">
        <v>5.4</v>
      </c>
      <c r="S9" s="56">
        <v>53.5</v>
      </c>
      <c r="T9" s="56">
        <v>41</v>
      </c>
      <c r="U9" s="126">
        <v>33.9</v>
      </c>
      <c r="V9" s="125">
        <v>66.3</v>
      </c>
      <c r="W9" s="126" t="s">
        <v>173</v>
      </c>
      <c r="X9" s="125"/>
      <c r="Y9" s="56"/>
      <c r="Z9" s="56"/>
      <c r="AA9" s="56"/>
      <c r="AB9" s="56"/>
      <c r="AC9" s="126"/>
      <c r="AD9" s="125">
        <v>451.19</v>
      </c>
      <c r="AE9" s="56">
        <v>310.27</v>
      </c>
      <c r="AF9" s="56">
        <v>109.18</v>
      </c>
      <c r="AG9" s="126">
        <v>141.1</v>
      </c>
    </row>
    <row r="10" spans="1:33" s="35" customFormat="1" ht="15.75" thickBot="1">
      <c r="A10" s="151" t="s">
        <v>3</v>
      </c>
      <c r="B10" s="221"/>
      <c r="C10" s="222">
        <v>73.099999999999994</v>
      </c>
      <c r="D10" s="222">
        <v>69.900000000000006</v>
      </c>
      <c r="E10" s="222">
        <v>68</v>
      </c>
      <c r="F10" s="222">
        <v>50.7</v>
      </c>
      <c r="G10" s="222">
        <v>68.099999999999994</v>
      </c>
      <c r="H10" s="222">
        <v>20</v>
      </c>
      <c r="I10" s="222">
        <v>33</v>
      </c>
      <c r="J10" s="222">
        <v>38</v>
      </c>
      <c r="K10" s="222">
        <v>14.000000000000002</v>
      </c>
      <c r="L10" s="222">
        <v>37</v>
      </c>
      <c r="M10" s="222">
        <v>54</v>
      </c>
      <c r="N10" s="128"/>
      <c r="O10" s="223"/>
      <c r="P10" s="223"/>
      <c r="Q10" s="223"/>
      <c r="R10" s="223"/>
      <c r="S10" s="128"/>
      <c r="T10" s="128"/>
      <c r="U10" s="129">
        <v>34.599999999999994</v>
      </c>
      <c r="V10" s="127"/>
      <c r="W10" s="129"/>
      <c r="X10" s="127"/>
      <c r="Y10" s="128"/>
      <c r="Z10" s="128"/>
      <c r="AA10" s="128"/>
      <c r="AB10" s="128"/>
      <c r="AC10" s="129"/>
      <c r="AD10" s="147"/>
      <c r="AE10" s="148"/>
      <c r="AF10" s="148"/>
      <c r="AG10" s="149"/>
    </row>
    <row r="11" spans="1:33">
      <c r="H11" s="9"/>
      <c r="K11" s="16"/>
      <c r="L11" s="16"/>
      <c r="M11" s="16"/>
      <c r="N11" s="16"/>
      <c r="O11" s="16"/>
      <c r="P11" s="16"/>
      <c r="Q11" s="16"/>
      <c r="R11" s="16"/>
      <c r="S11" s="16"/>
      <c r="T11" s="16"/>
      <c r="U11" s="16"/>
      <c r="V11" s="16"/>
      <c r="W11" s="16"/>
      <c r="X11" s="16"/>
      <c r="Y11" s="16"/>
      <c r="Z11" s="16"/>
      <c r="AA11" s="16"/>
      <c r="AB11" s="16"/>
      <c r="AC11" s="16"/>
    </row>
    <row r="12" spans="1:33">
      <c r="N12" s="16"/>
      <c r="S12" s="16"/>
      <c r="T12" s="16"/>
      <c r="X12" s="16"/>
      <c r="Y12" s="16"/>
      <c r="Z12" s="16"/>
      <c r="AA12" s="16"/>
      <c r="AB12" s="16"/>
      <c r="AC12" s="16"/>
    </row>
    <row r="13" spans="1:33">
      <c r="N13" s="16"/>
      <c r="S13" s="16"/>
      <c r="T13" s="16"/>
      <c r="X13" s="16"/>
      <c r="Y13" s="16"/>
      <c r="Z13" s="16"/>
      <c r="AA13" s="16"/>
      <c r="AB13" s="16"/>
      <c r="AC13" s="16"/>
    </row>
    <row r="14" spans="1:33">
      <c r="N14" s="16"/>
      <c r="S14" s="16"/>
      <c r="T14" s="16"/>
      <c r="Y14" s="16"/>
      <c r="Z14" s="16"/>
      <c r="AA14" s="16"/>
      <c r="AB14" s="16"/>
      <c r="AC14" s="16"/>
    </row>
    <row r="15" spans="1:33">
      <c r="N15" s="16"/>
      <c r="S15" s="16"/>
      <c r="T15" s="16"/>
    </row>
    <row r="16" spans="1:33">
      <c r="N16" s="16"/>
      <c r="S16" s="16"/>
      <c r="T16" s="16"/>
    </row>
    <row r="17" spans="14:20">
      <c r="N17" s="16"/>
      <c r="S17" s="16"/>
      <c r="T17" s="16"/>
    </row>
    <row r="18" spans="14:20">
      <c r="N18" s="16"/>
      <c r="T18" s="16"/>
    </row>
    <row r="19" spans="14:20">
      <c r="T19" s="16"/>
    </row>
  </sheetData>
  <mergeCells count="4">
    <mergeCell ref="B1:U1"/>
    <mergeCell ref="X1:AC1"/>
    <mergeCell ref="V1:W1"/>
    <mergeCell ref="AD1:AG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2"/>
  <sheetViews>
    <sheetView zoomScale="120" zoomScaleNormal="120" zoomScalePageLayoutView="120" workbookViewId="0">
      <pane xSplit="1" topLeftCell="BH1" activePane="topRight" state="frozen"/>
      <selection activeCell="AQ2" sqref="AQ2"/>
      <selection pane="topRight" activeCell="C2" sqref="C2"/>
    </sheetView>
  </sheetViews>
  <sheetFormatPr defaultColWidth="8.85546875" defaultRowHeight="15"/>
  <cols>
    <col min="1" max="1" width="18.42578125" style="65" customWidth="1"/>
    <col min="2" max="3" width="8.85546875" style="16"/>
    <col min="4" max="4" width="9" style="16" bestFit="1" customWidth="1"/>
    <col min="5" max="5" width="11.140625" style="16" bestFit="1" customWidth="1"/>
    <col min="6" max="6" width="8.85546875" style="16"/>
    <col min="7" max="10" width="10" style="16" bestFit="1" customWidth="1"/>
    <col min="12" max="20" width="8.85546875" style="8"/>
    <col min="23" max="25" width="8.85546875" style="8"/>
    <col min="26" max="27" width="9" style="8" bestFit="1" customWidth="1"/>
    <col min="28" max="30" width="9" bestFit="1" customWidth="1"/>
    <col min="31" max="35" width="9" style="8" bestFit="1" customWidth="1"/>
    <col min="36" max="39" width="10.140625" style="8" bestFit="1" customWidth="1"/>
    <col min="40" max="40" width="10.140625" style="16" customWidth="1"/>
    <col min="41" max="44" width="10.140625" bestFit="1" customWidth="1"/>
    <col min="45" max="45" width="13.28515625" bestFit="1" customWidth="1"/>
    <col min="46" max="46" width="10.140625" bestFit="1" customWidth="1"/>
    <col min="47" max="47" width="9" bestFit="1" customWidth="1"/>
    <col min="48" max="48" width="9" style="8" bestFit="1" customWidth="1"/>
    <col min="49" max="49" width="9" bestFit="1" customWidth="1"/>
    <col min="50" max="50" width="9" style="8" bestFit="1" customWidth="1"/>
    <col min="60" max="64" width="8.42578125" style="16" customWidth="1"/>
    <col min="65" max="71" width="8.85546875" style="16"/>
  </cols>
  <sheetData>
    <row r="1" spans="1:71" s="81" customFormat="1" ht="63" customHeight="1" thickBot="1">
      <c r="A1" s="154" t="s">
        <v>0</v>
      </c>
      <c r="B1" s="678" t="s">
        <v>1213</v>
      </c>
      <c r="C1" s="679"/>
      <c r="D1" s="678" t="s">
        <v>1211</v>
      </c>
      <c r="E1" s="687"/>
      <c r="F1" s="679"/>
      <c r="G1" s="678" t="s">
        <v>856</v>
      </c>
      <c r="H1" s="687"/>
      <c r="I1" s="687"/>
      <c r="J1" s="679"/>
      <c r="K1" s="724" t="s">
        <v>857</v>
      </c>
      <c r="L1" s="725"/>
      <c r="M1" s="130" t="s">
        <v>858</v>
      </c>
      <c r="N1" s="680" t="s">
        <v>859</v>
      </c>
      <c r="O1" s="681"/>
      <c r="P1" s="681"/>
      <c r="Q1" s="681"/>
      <c r="R1" s="681"/>
      <c r="S1" s="681"/>
      <c r="T1" s="681"/>
      <c r="U1" s="681"/>
      <c r="V1" s="681"/>
      <c r="W1" s="681"/>
      <c r="X1" s="681"/>
      <c r="Y1" s="681"/>
      <c r="Z1" s="682"/>
      <c r="AA1" s="721" t="s">
        <v>860</v>
      </c>
      <c r="AB1" s="722"/>
      <c r="AC1" s="722"/>
      <c r="AD1" s="723"/>
      <c r="AE1" s="678" t="s">
        <v>861</v>
      </c>
      <c r="AF1" s="692"/>
      <c r="AG1" s="692"/>
      <c r="AH1" s="692"/>
      <c r="AI1" s="692"/>
      <c r="AJ1" s="692"/>
      <c r="AK1" s="692"/>
      <c r="AL1" s="692"/>
      <c r="AM1" s="692"/>
      <c r="AN1" s="691"/>
      <c r="AO1" s="678" t="s">
        <v>862</v>
      </c>
      <c r="AP1" s="692"/>
      <c r="AQ1" s="692"/>
      <c r="AR1" s="692"/>
      <c r="AS1" s="692"/>
      <c r="AT1" s="692"/>
      <c r="AU1" s="692"/>
      <c r="AV1" s="692"/>
      <c r="AW1" s="692"/>
      <c r="AX1" s="692"/>
      <c r="AY1" s="691"/>
      <c r="AZ1" s="680" t="s">
        <v>40</v>
      </c>
      <c r="BA1" s="681"/>
      <c r="BB1" s="681"/>
      <c r="BC1" s="681"/>
      <c r="BD1" s="681"/>
      <c r="BE1" s="681"/>
      <c r="BF1" s="682"/>
      <c r="BG1" s="130" t="s">
        <v>863</v>
      </c>
      <c r="BH1" s="678" t="s">
        <v>864</v>
      </c>
      <c r="BI1" s="692"/>
      <c r="BJ1" s="692"/>
      <c r="BK1" s="692"/>
      <c r="BL1" s="692"/>
      <c r="BM1" s="691"/>
      <c r="BN1" s="678" t="s">
        <v>865</v>
      </c>
      <c r="BO1" s="692"/>
      <c r="BP1" s="678" t="s">
        <v>866</v>
      </c>
      <c r="BQ1" s="692"/>
      <c r="BR1" s="692"/>
      <c r="BS1" s="691"/>
    </row>
    <row r="2" spans="1:71" s="100" customFormat="1" ht="210.95" customHeight="1">
      <c r="A2" s="155" t="s">
        <v>2</v>
      </c>
      <c r="B2" s="123" t="s">
        <v>1208</v>
      </c>
      <c r="C2" s="124" t="s">
        <v>1209</v>
      </c>
      <c r="D2" s="123" t="s">
        <v>1207</v>
      </c>
      <c r="E2" s="84" t="s">
        <v>737</v>
      </c>
      <c r="F2" s="124" t="s">
        <v>738</v>
      </c>
      <c r="G2" s="123" t="s">
        <v>1214</v>
      </c>
      <c r="H2" s="84" t="s">
        <v>1215</v>
      </c>
      <c r="I2" s="84" t="s">
        <v>1216</v>
      </c>
      <c r="J2" s="124" t="s">
        <v>1217</v>
      </c>
      <c r="K2" s="123" t="s">
        <v>648</v>
      </c>
      <c r="L2" s="124" t="s">
        <v>649</v>
      </c>
      <c r="M2" s="131" t="s">
        <v>735</v>
      </c>
      <c r="N2" s="123" t="s">
        <v>250</v>
      </c>
      <c r="O2" s="84" t="s">
        <v>272</v>
      </c>
      <c r="P2" s="84" t="s">
        <v>273</v>
      </c>
      <c r="Q2" s="84" t="s">
        <v>274</v>
      </c>
      <c r="R2" s="84" t="s">
        <v>275</v>
      </c>
      <c r="S2" s="84" t="s">
        <v>276</v>
      </c>
      <c r="T2" s="84" t="s">
        <v>277</v>
      </c>
      <c r="U2" s="84" t="s">
        <v>278</v>
      </c>
      <c r="V2" s="84" t="s">
        <v>279</v>
      </c>
      <c r="W2" s="84" t="s">
        <v>280</v>
      </c>
      <c r="X2" s="84" t="s">
        <v>281</v>
      </c>
      <c r="Y2" s="84" t="s">
        <v>282</v>
      </c>
      <c r="Z2" s="124" t="s">
        <v>283</v>
      </c>
      <c r="AA2" s="391" t="s">
        <v>756</v>
      </c>
      <c r="AB2" s="392" t="s">
        <v>757</v>
      </c>
      <c r="AC2" s="392" t="s">
        <v>758</v>
      </c>
      <c r="AD2" s="393" t="s">
        <v>759</v>
      </c>
      <c r="AE2" s="123" t="s">
        <v>251</v>
      </c>
      <c r="AF2" s="84" t="s">
        <v>252</v>
      </c>
      <c r="AG2" s="84" t="s">
        <v>253</v>
      </c>
      <c r="AH2" s="84" t="s">
        <v>254</v>
      </c>
      <c r="AI2" s="84" t="s">
        <v>255</v>
      </c>
      <c r="AJ2" s="84" t="s">
        <v>256</v>
      </c>
      <c r="AK2" s="84" t="s">
        <v>257</v>
      </c>
      <c r="AL2" s="84" t="s">
        <v>258</v>
      </c>
      <c r="AM2" s="124" t="s">
        <v>259</v>
      </c>
      <c r="AN2" s="526" t="s">
        <v>1075</v>
      </c>
      <c r="AO2" s="123" t="s">
        <v>1218</v>
      </c>
      <c r="AP2" s="84" t="s">
        <v>1219</v>
      </c>
      <c r="AQ2" s="84" t="s">
        <v>263</v>
      </c>
      <c r="AR2" s="84" t="s">
        <v>264</v>
      </c>
      <c r="AS2" s="84" t="s">
        <v>265</v>
      </c>
      <c r="AT2" s="84" t="s">
        <v>266</v>
      </c>
      <c r="AU2" s="84" t="s">
        <v>267</v>
      </c>
      <c r="AV2" s="84" t="s">
        <v>268</v>
      </c>
      <c r="AW2" s="84" t="s">
        <v>269</v>
      </c>
      <c r="AX2" s="84" t="s">
        <v>1220</v>
      </c>
      <c r="AY2" s="124" t="s">
        <v>1221</v>
      </c>
      <c r="AZ2" s="123" t="s">
        <v>297</v>
      </c>
      <c r="BA2" s="84" t="s">
        <v>285</v>
      </c>
      <c r="BB2" s="84" t="s">
        <v>286</v>
      </c>
      <c r="BC2" s="84" t="s">
        <v>284</v>
      </c>
      <c r="BD2" s="84" t="s">
        <v>287</v>
      </c>
      <c r="BE2" s="84" t="s">
        <v>288</v>
      </c>
      <c r="BF2" s="124" t="s">
        <v>41</v>
      </c>
      <c r="BG2" s="131" t="s">
        <v>736</v>
      </c>
      <c r="BH2" s="123" t="s">
        <v>290</v>
      </c>
      <c r="BI2" s="84" t="s">
        <v>291</v>
      </c>
      <c r="BJ2" s="84" t="s">
        <v>289</v>
      </c>
      <c r="BK2" s="84" t="s">
        <v>293</v>
      </c>
      <c r="BL2" s="84" t="s">
        <v>294</v>
      </c>
      <c r="BM2" s="124" t="s">
        <v>292</v>
      </c>
      <c r="BN2" s="123" t="s">
        <v>295</v>
      </c>
      <c r="BO2" s="84" t="s">
        <v>296</v>
      </c>
      <c r="BP2" s="123" t="s">
        <v>494</v>
      </c>
      <c r="BQ2" s="84" t="s">
        <v>495</v>
      </c>
      <c r="BR2" s="84" t="s">
        <v>496</v>
      </c>
      <c r="BS2" s="124" t="s">
        <v>497</v>
      </c>
    </row>
    <row r="3" spans="1:71" s="40" customFormat="1" ht="15.75">
      <c r="A3" s="353" t="s">
        <v>5</v>
      </c>
      <c r="B3" s="355">
        <v>2.54</v>
      </c>
      <c r="C3" s="311">
        <v>56.1</v>
      </c>
      <c r="D3" s="355">
        <v>1</v>
      </c>
      <c r="E3" s="312"/>
      <c r="F3" s="311"/>
      <c r="G3" s="558">
        <v>6.0367375161590955</v>
      </c>
      <c r="H3" s="559">
        <v>11.039292908035955</v>
      </c>
      <c r="I3" s="559">
        <v>29.947689625108982</v>
      </c>
      <c r="J3" s="560">
        <v>5.1664011063343649</v>
      </c>
      <c r="K3" s="279">
        <v>27.7</v>
      </c>
      <c r="L3" s="281">
        <v>70</v>
      </c>
      <c r="M3" s="354">
        <v>83.1</v>
      </c>
      <c r="N3" s="401">
        <v>378.2</v>
      </c>
      <c r="O3" s="367">
        <v>488</v>
      </c>
      <c r="P3" s="367"/>
      <c r="Q3" s="367"/>
      <c r="R3" s="367"/>
      <c r="S3" s="367"/>
      <c r="T3" s="367"/>
      <c r="U3" s="367">
        <v>185</v>
      </c>
      <c r="V3" s="367"/>
      <c r="W3" s="367"/>
      <c r="X3" s="367"/>
      <c r="Y3" s="367"/>
      <c r="Z3" s="395"/>
      <c r="AA3" s="243">
        <v>8.1</v>
      </c>
      <c r="AB3" s="244">
        <v>9.3000000000000007</v>
      </c>
      <c r="AC3" s="244">
        <v>4.0999999999999996</v>
      </c>
      <c r="AD3" s="245">
        <v>11.8</v>
      </c>
      <c r="AE3" s="355"/>
      <c r="AF3" s="312"/>
      <c r="AG3" s="312"/>
      <c r="AH3" s="312"/>
      <c r="AI3" s="312"/>
      <c r="AJ3" s="312"/>
      <c r="AK3" s="312"/>
      <c r="AL3" s="312"/>
      <c r="AM3" s="311"/>
      <c r="AN3" s="527">
        <v>30.4</v>
      </c>
      <c r="AO3" s="355"/>
      <c r="AP3" s="312"/>
      <c r="AQ3" s="312"/>
      <c r="AR3" s="312"/>
      <c r="AS3" s="312"/>
      <c r="AT3" s="312"/>
      <c r="AU3" s="312"/>
      <c r="AV3" s="312"/>
      <c r="AW3" s="312"/>
      <c r="AX3" s="312"/>
      <c r="AY3" s="311"/>
      <c r="AZ3" s="401"/>
      <c r="BA3" s="367"/>
      <c r="BB3" s="367"/>
      <c r="BC3" s="367"/>
      <c r="BD3" s="367"/>
      <c r="BE3" s="367"/>
      <c r="BF3" s="395">
        <v>31</v>
      </c>
      <c r="BG3" s="354">
        <v>30</v>
      </c>
      <c r="BH3" s="355"/>
      <c r="BI3" s="312"/>
      <c r="BJ3" s="312"/>
      <c r="BK3" s="312"/>
      <c r="BL3" s="312"/>
      <c r="BM3" s="311"/>
      <c r="BN3" s="355">
        <v>14.64</v>
      </c>
      <c r="BO3" s="312">
        <v>15.83</v>
      </c>
      <c r="BP3" s="355">
        <v>53.900000000000006</v>
      </c>
      <c r="BQ3" s="312">
        <v>47</v>
      </c>
      <c r="BR3" s="312">
        <v>67.2</v>
      </c>
      <c r="BS3" s="311">
        <v>12</v>
      </c>
    </row>
    <row r="4" spans="1:71" s="40" customFormat="1" ht="15.75">
      <c r="A4" s="353" t="s">
        <v>7</v>
      </c>
      <c r="B4" s="355">
        <v>2.4900000000000002</v>
      </c>
      <c r="C4" s="311">
        <v>51.73</v>
      </c>
      <c r="D4" s="355">
        <v>1.2</v>
      </c>
      <c r="E4" s="312"/>
      <c r="F4" s="311"/>
      <c r="G4" s="558">
        <v>8.6005769067616864</v>
      </c>
      <c r="H4" s="559">
        <v>10.806396877916349</v>
      </c>
      <c r="I4" s="559">
        <v>20.982862475608719</v>
      </c>
      <c r="J4" s="560">
        <v>2.9820989225417831</v>
      </c>
      <c r="K4" s="279">
        <v>32</v>
      </c>
      <c r="L4" s="281">
        <v>50</v>
      </c>
      <c r="M4" s="354">
        <v>82.5</v>
      </c>
      <c r="N4" s="401">
        <v>556.4</v>
      </c>
      <c r="O4" s="367">
        <v>534</v>
      </c>
      <c r="P4" s="367"/>
      <c r="Q4" s="367"/>
      <c r="R4" s="367"/>
      <c r="S4" s="367"/>
      <c r="T4" s="367"/>
      <c r="U4" s="367">
        <v>181</v>
      </c>
      <c r="V4" s="367"/>
      <c r="W4" s="367"/>
      <c r="X4" s="367"/>
      <c r="Y4" s="367"/>
      <c r="Z4" s="395"/>
      <c r="AA4" s="243">
        <v>8.6</v>
      </c>
      <c r="AB4" s="244">
        <v>6.8</v>
      </c>
      <c r="AC4" s="244">
        <v>4.4000000000000004</v>
      </c>
      <c r="AD4" s="245">
        <v>12.5</v>
      </c>
      <c r="AE4" s="355"/>
      <c r="AF4" s="312"/>
      <c r="AG4" s="312"/>
      <c r="AH4" s="312"/>
      <c r="AI4" s="312"/>
      <c r="AJ4" s="312"/>
      <c r="AK4" s="312"/>
      <c r="AL4" s="312"/>
      <c r="AM4" s="311"/>
      <c r="AN4" s="527">
        <v>41.9</v>
      </c>
      <c r="AO4" s="355"/>
      <c r="AP4" s="312"/>
      <c r="AQ4" s="312"/>
      <c r="AR4" s="312"/>
      <c r="AS4" s="312"/>
      <c r="AT4" s="312"/>
      <c r="AU4" s="312"/>
      <c r="AV4" s="312"/>
      <c r="AW4" s="312"/>
      <c r="AX4" s="312"/>
      <c r="AY4" s="311"/>
      <c r="AZ4" s="401"/>
      <c r="BA4" s="367"/>
      <c r="BB4" s="367"/>
      <c r="BC4" s="367"/>
      <c r="BD4" s="367"/>
      <c r="BE4" s="367"/>
      <c r="BF4" s="395">
        <v>39</v>
      </c>
      <c r="BG4" s="354">
        <v>40</v>
      </c>
      <c r="BH4" s="355"/>
      <c r="BI4" s="312"/>
      <c r="BJ4" s="312"/>
      <c r="BK4" s="312"/>
      <c r="BL4" s="312"/>
      <c r="BM4" s="311"/>
      <c r="BN4" s="355">
        <v>11.68</v>
      </c>
      <c r="BO4" s="312">
        <v>12.31</v>
      </c>
      <c r="BP4" s="355">
        <v>56.599999999999994</v>
      </c>
      <c r="BQ4" s="312">
        <v>28</v>
      </c>
      <c r="BR4" s="312">
        <v>66.400000000000006</v>
      </c>
      <c r="BS4" s="311">
        <v>14</v>
      </c>
    </row>
    <row r="5" spans="1:71" s="40" customFormat="1" ht="15.75">
      <c r="A5" s="353" t="s">
        <v>6</v>
      </c>
      <c r="B5" s="355">
        <v>3.28</v>
      </c>
      <c r="C5" s="311">
        <v>49.8</v>
      </c>
      <c r="D5" s="355">
        <v>1.7999999999999998</v>
      </c>
      <c r="E5" s="312"/>
      <c r="F5" s="311"/>
      <c r="G5" s="558">
        <v>7.7084277299501585</v>
      </c>
      <c r="H5" s="559">
        <v>10.528998640688718</v>
      </c>
      <c r="I5" s="559">
        <v>21.512516991391028</v>
      </c>
      <c r="J5" s="560">
        <v>2.9126076121431805</v>
      </c>
      <c r="K5" s="279">
        <v>36.1</v>
      </c>
      <c r="L5" s="281">
        <v>26</v>
      </c>
      <c r="M5" s="354">
        <v>82.3</v>
      </c>
      <c r="N5" s="401">
        <v>647.20000000000005</v>
      </c>
      <c r="O5" s="367">
        <v>915</v>
      </c>
      <c r="P5" s="367"/>
      <c r="Q5" s="367"/>
      <c r="R5" s="367"/>
      <c r="S5" s="367"/>
      <c r="T5" s="367"/>
      <c r="U5" s="367">
        <v>295</v>
      </c>
      <c r="V5" s="367"/>
      <c r="W5" s="367"/>
      <c r="X5" s="367"/>
      <c r="Y5" s="367"/>
      <c r="Z5" s="395"/>
      <c r="AA5" s="243">
        <v>9.9</v>
      </c>
      <c r="AB5" s="244">
        <v>9.6</v>
      </c>
      <c r="AC5" s="244">
        <v>5.0999999999999996</v>
      </c>
      <c r="AD5" s="245">
        <v>14.2</v>
      </c>
      <c r="AE5" s="355"/>
      <c r="AF5" s="312"/>
      <c r="AG5" s="312"/>
      <c r="AH5" s="312"/>
      <c r="AI5" s="312"/>
      <c r="AJ5" s="312"/>
      <c r="AK5" s="312"/>
      <c r="AL5" s="312"/>
      <c r="AM5" s="311"/>
      <c r="AN5" s="527">
        <v>45.4</v>
      </c>
      <c r="AO5" s="355"/>
      <c r="AP5" s="312"/>
      <c r="AQ5" s="312"/>
      <c r="AR5" s="312"/>
      <c r="AS5" s="312"/>
      <c r="AT5" s="312"/>
      <c r="AU5" s="312"/>
      <c r="AV5" s="312"/>
      <c r="AW5" s="312"/>
      <c r="AX5" s="312"/>
      <c r="AY5" s="311"/>
      <c r="AZ5" s="401"/>
      <c r="BA5" s="367"/>
      <c r="BB5" s="367"/>
      <c r="BC5" s="367"/>
      <c r="BD5" s="367"/>
      <c r="BE5" s="367"/>
      <c r="BF5" s="395">
        <v>83</v>
      </c>
      <c r="BG5" s="354">
        <v>55.6</v>
      </c>
      <c r="BH5" s="355"/>
      <c r="BI5" s="312"/>
      <c r="BJ5" s="312"/>
      <c r="BK5" s="312"/>
      <c r="BL5" s="312"/>
      <c r="BM5" s="311"/>
      <c r="BN5" s="355">
        <v>12.29</v>
      </c>
      <c r="BO5" s="312">
        <v>12.41</v>
      </c>
      <c r="BP5" s="355">
        <v>53.800000000000004</v>
      </c>
      <c r="BQ5" s="312">
        <v>50</v>
      </c>
      <c r="BR5" s="312">
        <v>58.099999999999994</v>
      </c>
      <c r="BS5" s="311">
        <v>55</v>
      </c>
    </row>
    <row r="6" spans="1:71" s="40" customFormat="1" ht="15.75">
      <c r="A6" s="353" t="s">
        <v>4</v>
      </c>
      <c r="B6" s="355">
        <v>2.81</v>
      </c>
      <c r="C6" s="311">
        <v>51.9</v>
      </c>
      <c r="D6" s="355">
        <v>1.7999999999999998</v>
      </c>
      <c r="E6" s="312"/>
      <c r="F6" s="311"/>
      <c r="G6" s="558">
        <v>8.2339427888095162</v>
      </c>
      <c r="H6" s="559">
        <v>11.148000125877207</v>
      </c>
      <c r="I6" s="559">
        <v>22.154388394121536</v>
      </c>
      <c r="J6" s="560">
        <v>14.850363470434591</v>
      </c>
      <c r="K6" s="279">
        <v>32.799999999999997</v>
      </c>
      <c r="L6" s="281">
        <v>46</v>
      </c>
      <c r="M6" s="354">
        <v>82.5</v>
      </c>
      <c r="N6" s="401">
        <v>560.79999999999995</v>
      </c>
      <c r="O6" s="367">
        <v>768</v>
      </c>
      <c r="P6" s="367"/>
      <c r="Q6" s="367"/>
      <c r="R6" s="367"/>
      <c r="S6" s="367"/>
      <c r="T6" s="367"/>
      <c r="U6" s="367">
        <v>258</v>
      </c>
      <c r="V6" s="367"/>
      <c r="W6" s="367"/>
      <c r="X6" s="367"/>
      <c r="Y6" s="367"/>
      <c r="Z6" s="395"/>
      <c r="AA6" s="243">
        <v>8.8000000000000007</v>
      </c>
      <c r="AB6" s="244">
        <v>8.5</v>
      </c>
      <c r="AC6" s="244">
        <v>4.8</v>
      </c>
      <c r="AD6" s="245">
        <v>12.5</v>
      </c>
      <c r="AE6" s="355"/>
      <c r="AF6" s="312"/>
      <c r="AG6" s="312"/>
      <c r="AH6" s="312"/>
      <c r="AI6" s="312"/>
      <c r="AJ6" s="312"/>
      <c r="AK6" s="312"/>
      <c r="AL6" s="312"/>
      <c r="AM6" s="311"/>
      <c r="AN6" s="527">
        <v>34.9</v>
      </c>
      <c r="AO6" s="355"/>
      <c r="AP6" s="312"/>
      <c r="AQ6" s="312"/>
      <c r="AR6" s="312"/>
      <c r="AS6" s="312"/>
      <c r="AT6" s="312"/>
      <c r="AU6" s="312"/>
      <c r="AV6" s="312"/>
      <c r="AW6" s="312"/>
      <c r="AX6" s="312"/>
      <c r="AY6" s="311"/>
      <c r="AZ6" s="401"/>
      <c r="BA6" s="367"/>
      <c r="BB6" s="367"/>
      <c r="BC6" s="367"/>
      <c r="BD6" s="367"/>
      <c r="BE6" s="367"/>
      <c r="BF6" s="395">
        <v>80</v>
      </c>
      <c r="BG6" s="354">
        <v>40</v>
      </c>
      <c r="BH6" s="355"/>
      <c r="BI6" s="312"/>
      <c r="BJ6" s="312"/>
      <c r="BK6" s="312"/>
      <c r="BL6" s="312"/>
      <c r="BM6" s="311"/>
      <c r="BN6" s="355">
        <v>11.83</v>
      </c>
      <c r="BO6" s="312">
        <v>13.61</v>
      </c>
      <c r="BP6" s="355">
        <v>56.100000000000009</v>
      </c>
      <c r="BQ6" s="312">
        <v>34</v>
      </c>
      <c r="BR6" s="312">
        <v>61</v>
      </c>
      <c r="BS6" s="311">
        <v>48</v>
      </c>
    </row>
    <row r="7" spans="1:71" s="40" customFormat="1" ht="15.75">
      <c r="A7" s="322" t="s">
        <v>8</v>
      </c>
      <c r="B7" s="324">
        <v>2.81</v>
      </c>
      <c r="C7" s="326">
        <v>52.4</v>
      </c>
      <c r="D7" s="324"/>
      <c r="E7" s="325"/>
      <c r="F7" s="326"/>
      <c r="G7" s="561">
        <v>7.5637880670722861</v>
      </c>
      <c r="H7" s="562">
        <v>10.87745912883495</v>
      </c>
      <c r="I7" s="562">
        <v>23.840840501589657</v>
      </c>
      <c r="J7" s="563">
        <v>3.8079176282620275</v>
      </c>
      <c r="K7" s="290">
        <v>32.299999999999997</v>
      </c>
      <c r="L7" s="289">
        <v>13</v>
      </c>
      <c r="M7" s="323"/>
      <c r="N7" s="402"/>
      <c r="O7" s="383"/>
      <c r="P7" s="383"/>
      <c r="Q7" s="383"/>
      <c r="R7" s="383"/>
      <c r="S7" s="383"/>
      <c r="T7" s="383"/>
      <c r="U7" s="383"/>
      <c r="V7" s="383"/>
      <c r="W7" s="383"/>
      <c r="X7" s="383"/>
      <c r="Y7" s="383"/>
      <c r="Z7" s="396"/>
      <c r="AA7" s="248"/>
      <c r="AB7" s="249"/>
      <c r="AC7" s="249"/>
      <c r="AD7" s="250"/>
      <c r="AE7" s="324"/>
      <c r="AF7" s="325"/>
      <c r="AG7" s="325"/>
      <c r="AH7" s="325"/>
      <c r="AI7" s="325"/>
      <c r="AJ7" s="325"/>
      <c r="AK7" s="325"/>
      <c r="AL7" s="325"/>
      <c r="AM7" s="326"/>
      <c r="AN7" s="528"/>
      <c r="AO7" s="324"/>
      <c r="AP7" s="325"/>
      <c r="AQ7" s="325"/>
      <c r="AR7" s="325"/>
      <c r="AS7" s="325"/>
      <c r="AT7" s="325"/>
      <c r="AU7" s="325"/>
      <c r="AV7" s="325"/>
      <c r="AW7" s="325"/>
      <c r="AX7" s="325"/>
      <c r="AY7" s="326"/>
      <c r="AZ7" s="402"/>
      <c r="BA7" s="383"/>
      <c r="BB7" s="383"/>
      <c r="BC7" s="383"/>
      <c r="BD7" s="383"/>
      <c r="BE7" s="383"/>
      <c r="BF7" s="396"/>
      <c r="BG7" s="323"/>
      <c r="BH7" s="324"/>
      <c r="BI7" s="325"/>
      <c r="BJ7" s="325">
        <v>7.3</v>
      </c>
      <c r="BK7" s="325"/>
      <c r="BL7" s="325"/>
      <c r="BM7" s="326">
        <v>30.9</v>
      </c>
      <c r="BN7" s="324"/>
      <c r="BO7" s="325"/>
      <c r="BP7" s="324">
        <v>55.000000000000007</v>
      </c>
      <c r="BQ7" s="325">
        <v>8</v>
      </c>
      <c r="BR7" s="325">
        <v>62.9</v>
      </c>
      <c r="BS7" s="326">
        <v>6</v>
      </c>
    </row>
    <row r="8" spans="1:71" s="40" customFormat="1" ht="15.75">
      <c r="A8" s="191" t="s">
        <v>9</v>
      </c>
      <c r="B8" s="175"/>
      <c r="C8" s="176"/>
      <c r="D8" s="175"/>
      <c r="E8" s="70"/>
      <c r="F8" s="176"/>
      <c r="G8" s="175"/>
      <c r="H8" s="54"/>
      <c r="I8" s="54"/>
      <c r="J8" s="397"/>
      <c r="K8" s="125">
        <v>30.7</v>
      </c>
      <c r="L8" s="126">
        <v>8</v>
      </c>
      <c r="M8" s="194"/>
      <c r="N8" s="403"/>
      <c r="O8" s="54"/>
      <c r="P8" s="54"/>
      <c r="Q8" s="54"/>
      <c r="R8" s="54"/>
      <c r="S8" s="54"/>
      <c r="T8" s="54"/>
      <c r="U8" s="54"/>
      <c r="V8" s="54"/>
      <c r="W8" s="54"/>
      <c r="X8" s="54"/>
      <c r="Y8" s="54"/>
      <c r="Z8" s="397"/>
      <c r="AA8" s="385"/>
      <c r="AB8" s="386"/>
      <c r="AC8" s="386"/>
      <c r="AD8" s="387"/>
      <c r="AE8" s="175"/>
      <c r="AF8" s="70"/>
      <c r="AG8" s="70"/>
      <c r="AH8" s="70"/>
      <c r="AI8" s="70"/>
      <c r="AJ8" s="70"/>
      <c r="AK8" s="70"/>
      <c r="AL8" s="70"/>
      <c r="AM8" s="176"/>
      <c r="AN8" s="529"/>
      <c r="AO8" s="175"/>
      <c r="AP8" s="70"/>
      <c r="AQ8" s="70"/>
      <c r="AR8" s="70"/>
      <c r="AS8" s="70"/>
      <c r="AT8" s="70"/>
      <c r="AU8" s="70"/>
      <c r="AV8" s="70"/>
      <c r="AW8" s="70"/>
      <c r="AX8" s="70"/>
      <c r="AY8" s="176"/>
      <c r="AZ8" s="403"/>
      <c r="BA8" s="54"/>
      <c r="BB8" s="54"/>
      <c r="BC8" s="54"/>
      <c r="BD8" s="54"/>
      <c r="BE8" s="54"/>
      <c r="BF8" s="397"/>
      <c r="BG8" s="194"/>
      <c r="BH8" s="175"/>
      <c r="BI8" s="70"/>
      <c r="BJ8" s="70"/>
      <c r="BK8" s="70"/>
      <c r="BL8" s="70"/>
      <c r="BM8" s="176"/>
      <c r="BN8" s="175"/>
      <c r="BO8" s="70"/>
      <c r="BP8" s="175">
        <v>55.800000000000004</v>
      </c>
      <c r="BQ8" s="70">
        <v>4</v>
      </c>
      <c r="BR8" s="70">
        <v>63</v>
      </c>
      <c r="BS8" s="176">
        <v>4</v>
      </c>
    </row>
    <row r="9" spans="1:71" s="40" customFormat="1" ht="15.75">
      <c r="A9" s="192" t="s">
        <v>1</v>
      </c>
      <c r="B9" s="175">
        <v>6.99</v>
      </c>
      <c r="C9" s="176">
        <v>56.54</v>
      </c>
      <c r="D9" s="175"/>
      <c r="E9" s="70">
        <v>4.5</v>
      </c>
      <c r="F9" s="176">
        <v>4.28</v>
      </c>
      <c r="G9" s="404">
        <v>11.77161868149307</v>
      </c>
      <c r="H9" s="112">
        <v>9.6325920444867208</v>
      </c>
      <c r="I9" s="112">
        <v>16.700361614239959</v>
      </c>
      <c r="J9" s="405">
        <v>2.8745092478780632</v>
      </c>
      <c r="K9" s="125">
        <v>32.1</v>
      </c>
      <c r="L9" s="146" t="s">
        <v>173</v>
      </c>
      <c r="M9" s="194"/>
      <c r="N9" s="403"/>
      <c r="O9" s="54">
        <v>48227</v>
      </c>
      <c r="P9" s="54">
        <v>5970</v>
      </c>
      <c r="Q9" s="54">
        <v>12872</v>
      </c>
      <c r="R9" s="54">
        <v>14502</v>
      </c>
      <c r="S9" s="54">
        <v>10601</v>
      </c>
      <c r="T9" s="54">
        <v>6637</v>
      </c>
      <c r="U9" s="54">
        <v>15895</v>
      </c>
      <c r="V9" s="54">
        <v>2844</v>
      </c>
      <c r="W9" s="54">
        <v>2974</v>
      </c>
      <c r="X9" s="54">
        <v>3279</v>
      </c>
      <c r="Y9" s="54">
        <v>3234</v>
      </c>
      <c r="Z9" s="397">
        <v>3407</v>
      </c>
      <c r="AA9" s="385"/>
      <c r="AB9" s="386"/>
      <c r="AC9" s="386"/>
      <c r="AD9" s="387"/>
      <c r="AE9" s="175"/>
      <c r="AF9" s="70"/>
      <c r="AG9" s="70"/>
      <c r="AH9" s="70"/>
      <c r="AI9" s="70"/>
      <c r="AJ9" s="70"/>
      <c r="AK9" s="70">
        <v>21</v>
      </c>
      <c r="AL9" s="70">
        <v>48</v>
      </c>
      <c r="AM9" s="176">
        <v>30</v>
      </c>
      <c r="AN9" s="529">
        <v>35.700000000000003</v>
      </c>
      <c r="AO9" s="404">
        <v>768.01475431431948</v>
      </c>
      <c r="AP9" s="112">
        <v>507.61867123347832</v>
      </c>
      <c r="AQ9" s="112">
        <v>784.70118122337851</v>
      </c>
      <c r="AR9" s="112">
        <v>879.55034470645069</v>
      </c>
      <c r="AS9" s="112">
        <v>571.29056338646637</v>
      </c>
      <c r="AT9" s="112">
        <v>397.8395468317745</v>
      </c>
      <c r="AU9" s="112">
        <v>235.8055592148597</v>
      </c>
      <c r="AV9" s="112">
        <v>96.166512975892502</v>
      </c>
      <c r="AW9" s="112">
        <v>64.550125148201815</v>
      </c>
      <c r="AX9" s="70"/>
      <c r="AY9" s="405"/>
      <c r="AZ9" s="403">
        <v>1344</v>
      </c>
      <c r="BA9" s="54">
        <v>1242</v>
      </c>
      <c r="BB9" s="54">
        <v>1301</v>
      </c>
      <c r="BC9" s="54">
        <v>1615</v>
      </c>
      <c r="BD9" s="80">
        <v>2882</v>
      </c>
      <c r="BE9" s="80">
        <v>2789</v>
      </c>
      <c r="BF9" s="406">
        <v>5678</v>
      </c>
      <c r="BG9" s="194"/>
      <c r="BH9" s="175">
        <v>15.5</v>
      </c>
      <c r="BI9" s="70">
        <v>18.5</v>
      </c>
      <c r="BJ9" s="70">
        <v>6.9</v>
      </c>
      <c r="BK9" s="70">
        <v>29.8</v>
      </c>
      <c r="BL9" s="70">
        <v>24.5</v>
      </c>
      <c r="BM9" s="176">
        <v>27</v>
      </c>
      <c r="BN9" s="175"/>
      <c r="BO9" s="70"/>
      <c r="BP9" s="175">
        <v>54.1</v>
      </c>
      <c r="BQ9" s="70" t="s">
        <v>173</v>
      </c>
      <c r="BR9" s="70">
        <v>60.4</v>
      </c>
      <c r="BS9" s="176" t="s">
        <v>173</v>
      </c>
    </row>
    <row r="10" spans="1:71" s="40" customFormat="1" ht="16.5" thickBot="1">
      <c r="A10" s="193" t="s">
        <v>3</v>
      </c>
      <c r="B10" s="205">
        <v>6.6</v>
      </c>
      <c r="C10" s="203">
        <v>55.65</v>
      </c>
      <c r="D10" s="205"/>
      <c r="E10" s="202"/>
      <c r="F10" s="203"/>
      <c r="G10" s="398"/>
      <c r="H10" s="399"/>
      <c r="I10" s="399"/>
      <c r="J10" s="400"/>
      <c r="K10" s="147"/>
      <c r="L10" s="149"/>
      <c r="M10" s="195"/>
      <c r="N10" s="398"/>
      <c r="O10" s="399"/>
      <c r="P10" s="399"/>
      <c r="Q10" s="399"/>
      <c r="R10" s="399"/>
      <c r="S10" s="399"/>
      <c r="T10" s="399"/>
      <c r="U10" s="399"/>
      <c r="V10" s="399"/>
      <c r="W10" s="399"/>
      <c r="X10" s="399"/>
      <c r="Y10" s="399"/>
      <c r="Z10" s="400"/>
      <c r="AA10" s="388"/>
      <c r="AB10" s="389"/>
      <c r="AC10" s="389"/>
      <c r="AD10" s="390"/>
      <c r="AE10" s="205">
        <v>16</v>
      </c>
      <c r="AF10" s="202">
        <v>27</v>
      </c>
      <c r="AG10" s="202">
        <v>51</v>
      </c>
      <c r="AH10" s="202">
        <v>49</v>
      </c>
      <c r="AI10" s="202">
        <v>33</v>
      </c>
      <c r="AJ10" s="202">
        <v>23</v>
      </c>
      <c r="AK10" s="202"/>
      <c r="AL10" s="202"/>
      <c r="AM10" s="203"/>
      <c r="AN10" s="530"/>
      <c r="AO10" s="205"/>
      <c r="AP10" s="202"/>
      <c r="AQ10" s="202"/>
      <c r="AR10" s="202"/>
      <c r="AS10" s="202"/>
      <c r="AT10" s="202"/>
      <c r="AU10" s="202"/>
      <c r="AV10" s="202"/>
      <c r="AW10" s="202"/>
      <c r="AX10" s="202">
        <v>45813</v>
      </c>
      <c r="AY10" s="203">
        <v>44</v>
      </c>
      <c r="AZ10" s="398"/>
      <c r="BA10" s="399"/>
      <c r="BB10" s="399"/>
      <c r="BC10" s="399"/>
      <c r="BD10" s="399"/>
      <c r="BE10" s="399"/>
      <c r="BF10" s="400"/>
      <c r="BG10" s="195"/>
      <c r="BH10" s="200"/>
      <c r="BI10" s="201"/>
      <c r="BJ10" s="202"/>
      <c r="BK10" s="202"/>
      <c r="BL10" s="202"/>
      <c r="BM10" s="203"/>
      <c r="BN10" s="205"/>
      <c r="BO10" s="202"/>
      <c r="BP10" s="205"/>
      <c r="BQ10" s="202"/>
      <c r="BR10" s="202"/>
      <c r="BS10" s="203"/>
    </row>
    <row r="11" spans="1:71" ht="15.75">
      <c r="K11" s="16"/>
      <c r="Y11" s="394"/>
      <c r="Z11" s="394"/>
      <c r="AA11" s="394"/>
      <c r="AB11" s="394"/>
      <c r="AC11" s="8"/>
      <c r="AD11" s="8"/>
      <c r="AF11"/>
      <c r="AG11"/>
      <c r="AH11"/>
      <c r="AO11" s="16"/>
      <c r="AP11" s="16"/>
      <c r="AQ11" s="16"/>
      <c r="AR11" s="16"/>
      <c r="AS11" s="16"/>
      <c r="AT11" s="16"/>
      <c r="AU11" s="16"/>
      <c r="AV11" s="16"/>
      <c r="AW11" s="16"/>
      <c r="AX11" s="16"/>
      <c r="AY11" s="1"/>
    </row>
    <row r="12" spans="1:71" ht="15" customHeight="1">
      <c r="K12" s="16"/>
      <c r="W12" s="13"/>
      <c r="X12" s="14"/>
      <c r="Y12" s="394"/>
      <c r="Z12" s="394"/>
      <c r="AA12" s="394"/>
      <c r="AB12" s="394"/>
      <c r="AC12" s="8"/>
      <c r="AD12" s="117"/>
      <c r="AE12" s="118"/>
      <c r="AF12" s="118"/>
      <c r="AG12"/>
      <c r="AH12"/>
      <c r="AK12" s="2"/>
      <c r="AO12" s="8"/>
      <c r="AP12" s="8"/>
      <c r="AQ12" s="8"/>
      <c r="AR12" s="8"/>
      <c r="AU12" s="1"/>
      <c r="AV12" s="10"/>
      <c r="AW12" s="11"/>
      <c r="AX12" s="1"/>
      <c r="AY12" s="1"/>
    </row>
    <row r="13" spans="1:71" ht="15" customHeight="1">
      <c r="K13" s="16"/>
      <c r="W13" s="14"/>
      <c r="X13" s="14"/>
      <c r="Y13" s="394"/>
      <c r="Z13" s="394"/>
      <c r="AA13" s="394"/>
      <c r="AB13" s="394"/>
      <c r="AC13" s="8"/>
      <c r="AD13" s="118"/>
      <c r="AE13" s="118"/>
      <c r="AF13" s="118"/>
      <c r="AG13"/>
      <c r="AH13"/>
      <c r="AK13" s="2"/>
      <c r="AO13" s="8"/>
      <c r="AP13" s="8"/>
      <c r="AQ13" s="8"/>
      <c r="AR13" s="8"/>
      <c r="AU13" s="1"/>
      <c r="AV13" s="1"/>
      <c r="AW13" s="1"/>
      <c r="AX13" s="1"/>
    </row>
    <row r="14" spans="1:71" ht="15" customHeight="1">
      <c r="K14" s="16"/>
      <c r="W14" s="14"/>
      <c r="X14" s="14"/>
      <c r="Y14" s="394"/>
      <c r="Z14" s="394"/>
      <c r="AA14" s="394"/>
      <c r="AB14" s="394"/>
      <c r="AC14" s="8"/>
      <c r="AD14" s="118"/>
      <c r="AE14" s="118"/>
      <c r="AF14" s="118"/>
      <c r="AG14"/>
      <c r="AH14"/>
      <c r="AO14" s="8"/>
      <c r="AP14" s="8"/>
      <c r="AQ14" s="8"/>
      <c r="AR14" s="8"/>
      <c r="AU14" s="1"/>
      <c r="AV14" s="1"/>
      <c r="AW14" s="1"/>
      <c r="AX14" s="1"/>
    </row>
    <row r="15" spans="1:71">
      <c r="W15" s="14"/>
      <c r="X15" s="14"/>
      <c r="Z15" s="118"/>
      <c r="AA15" s="118"/>
      <c r="AB15" s="118"/>
    </row>
    <row r="16" spans="1:71">
      <c r="Q16" s="1"/>
      <c r="W16" s="14"/>
      <c r="X16" s="14"/>
      <c r="Z16" s="118"/>
      <c r="AA16" s="118"/>
      <c r="AB16" s="118"/>
    </row>
    <row r="17" spans="4:28">
      <c r="W17" s="14"/>
      <c r="X17" s="14"/>
      <c r="Z17" s="118"/>
      <c r="AA17" s="118"/>
      <c r="AB17" s="118"/>
    </row>
    <row r="18" spans="4:28">
      <c r="W18" s="14"/>
      <c r="X18" s="14"/>
      <c r="Z18" s="118"/>
      <c r="AA18" s="118"/>
      <c r="AB18" s="118"/>
    </row>
    <row r="19" spans="4:28">
      <c r="W19" s="14"/>
      <c r="X19" s="14"/>
      <c r="Z19" s="118"/>
      <c r="AA19" s="118"/>
      <c r="AB19" s="118"/>
    </row>
    <row r="20" spans="4:28">
      <c r="W20" s="14"/>
      <c r="X20" s="14"/>
      <c r="Z20" s="118"/>
      <c r="AA20" s="118"/>
      <c r="AB20" s="118"/>
    </row>
    <row r="21" spans="4:28">
      <c r="W21" s="14"/>
      <c r="X21" s="14"/>
      <c r="Z21" s="118"/>
      <c r="AA21" s="118"/>
      <c r="AB21" s="118"/>
    </row>
    <row r="22" spans="4:28">
      <c r="W22" s="14"/>
      <c r="X22" s="14"/>
      <c r="Z22" s="118"/>
      <c r="AA22" s="118"/>
      <c r="AB22" s="118"/>
    </row>
    <row r="23" spans="4:28">
      <c r="W23" s="15"/>
      <c r="X23" s="15"/>
      <c r="Z23" s="719"/>
      <c r="AA23" s="719"/>
      <c r="AB23" s="719"/>
    </row>
    <row r="24" spans="4:28">
      <c r="W24" s="15"/>
      <c r="X24" s="15"/>
      <c r="Z24" s="719"/>
      <c r="AA24" s="719"/>
      <c r="AB24" s="719"/>
    </row>
    <row r="25" spans="4:28">
      <c r="W25" s="14"/>
      <c r="X25" s="14"/>
      <c r="Z25" s="720"/>
      <c r="AA25" s="720"/>
      <c r="AB25" s="720"/>
    </row>
    <row r="26" spans="4:28">
      <c r="W26" s="12"/>
      <c r="X26" s="12"/>
    </row>
    <row r="27" spans="4:28">
      <c r="W27" s="12"/>
      <c r="X27" s="12"/>
    </row>
    <row r="28" spans="4:28">
      <c r="W28" s="12"/>
      <c r="X28" s="12"/>
    </row>
    <row r="29" spans="4:28">
      <c r="W29" s="12"/>
      <c r="X29" s="12"/>
    </row>
    <row r="30" spans="4:28">
      <c r="D30" s="555" t="s">
        <v>0</v>
      </c>
      <c r="W30" s="12"/>
      <c r="X30" s="12"/>
    </row>
    <row r="31" spans="4:28">
      <c r="W31" s="12"/>
      <c r="X31" s="12"/>
    </row>
    <row r="32" spans="4:28">
      <c r="W32" s="12"/>
      <c r="X32" s="12"/>
    </row>
  </sheetData>
  <mergeCells count="13">
    <mergeCell ref="BP1:BS1"/>
    <mergeCell ref="D1:F1"/>
    <mergeCell ref="AA1:AD1"/>
    <mergeCell ref="G1:J1"/>
    <mergeCell ref="K1:L1"/>
    <mergeCell ref="Z23:AB25"/>
    <mergeCell ref="AZ1:BF1"/>
    <mergeCell ref="BH1:BM1"/>
    <mergeCell ref="BN1:BO1"/>
    <mergeCell ref="B1:C1"/>
    <mergeCell ref="N1:Z1"/>
    <mergeCell ref="AO1:AY1"/>
    <mergeCell ref="AE1:AN1"/>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
  <sheetViews>
    <sheetView zoomScale="120" zoomScaleNormal="120" zoomScalePageLayoutView="120" workbookViewId="0">
      <pane xSplit="1" topLeftCell="AN1" activePane="topRight" state="frozen"/>
      <selection activeCell="AN1" sqref="AN1"/>
      <selection pane="topRight" activeCell="Y13" sqref="Y13"/>
    </sheetView>
  </sheetViews>
  <sheetFormatPr defaultColWidth="8.85546875" defaultRowHeight="15"/>
  <cols>
    <col min="1" max="1" width="18.42578125" style="77" customWidth="1"/>
    <col min="2" max="40" width="8.85546875" style="78"/>
    <col min="41" max="44" width="8.85546875" style="16"/>
    <col min="45" max="50" width="8.85546875" style="78"/>
    <col min="51" max="52" width="8.85546875" style="16"/>
    <col min="53" max="16384" width="8.85546875" style="78"/>
  </cols>
  <sheetData>
    <row r="1" spans="1:55" s="408" customFormat="1" ht="35.1" customHeight="1">
      <c r="A1" s="407" t="s">
        <v>0</v>
      </c>
      <c r="B1" s="726" t="s">
        <v>867</v>
      </c>
      <c r="C1" s="718"/>
      <c r="D1" s="711" t="s">
        <v>868</v>
      </c>
      <c r="E1" s="712"/>
      <c r="F1" s="712"/>
      <c r="G1" s="712"/>
      <c r="H1" s="712"/>
      <c r="I1" s="712"/>
      <c r="J1" s="713"/>
      <c r="K1" s="711" t="s">
        <v>869</v>
      </c>
      <c r="L1" s="712"/>
      <c r="M1" s="712"/>
      <c r="N1" s="712"/>
      <c r="O1" s="678" t="s">
        <v>870</v>
      </c>
      <c r="P1" s="692"/>
      <c r="Q1" s="692"/>
      <c r="R1" s="692"/>
      <c r="S1" s="692"/>
      <c r="T1" s="691"/>
      <c r="U1" s="678" t="s">
        <v>871</v>
      </c>
      <c r="V1" s="692"/>
      <c r="W1" s="691"/>
      <c r="X1" s="678" t="s">
        <v>872</v>
      </c>
      <c r="Y1" s="692"/>
      <c r="Z1" s="692"/>
      <c r="AA1" s="692"/>
      <c r="AB1" s="692"/>
      <c r="AC1" s="692"/>
      <c r="AD1" s="692"/>
      <c r="AE1" s="692"/>
      <c r="AF1" s="692"/>
      <c r="AG1" s="692"/>
      <c r="AH1" s="692"/>
      <c r="AI1" s="691"/>
      <c r="AJ1" s="680" t="s">
        <v>873</v>
      </c>
      <c r="AK1" s="681"/>
      <c r="AL1" s="681"/>
      <c r="AM1" s="681"/>
      <c r="AN1" s="681"/>
      <c r="AO1" s="681"/>
      <c r="AP1" s="681"/>
      <c r="AQ1" s="681"/>
      <c r="AR1" s="681"/>
      <c r="AS1" s="681"/>
      <c r="AT1" s="681"/>
      <c r="AU1" s="681"/>
      <c r="AV1" s="681"/>
      <c r="AW1" s="681"/>
      <c r="AX1" s="681"/>
      <c r="AY1" s="681"/>
      <c r="AZ1" s="681"/>
      <c r="BA1" s="681"/>
      <c r="BB1" s="681"/>
      <c r="BC1" s="690"/>
    </row>
    <row r="2" spans="1:55" s="409" customFormat="1" ht="165.75">
      <c r="A2" s="116" t="s">
        <v>2</v>
      </c>
      <c r="B2" s="123" t="s">
        <v>207</v>
      </c>
      <c r="C2" s="124" t="s">
        <v>206</v>
      </c>
      <c r="D2" s="123" t="s">
        <v>298</v>
      </c>
      <c r="E2" s="84" t="s">
        <v>299</v>
      </c>
      <c r="F2" s="84" t="s">
        <v>300</v>
      </c>
      <c r="G2" s="84" t="s">
        <v>301</v>
      </c>
      <c r="H2" s="84" t="s">
        <v>302</v>
      </c>
      <c r="I2" s="84" t="s">
        <v>303</v>
      </c>
      <c r="J2" s="124" t="s">
        <v>739</v>
      </c>
      <c r="K2" s="123" t="s">
        <v>304</v>
      </c>
      <c r="L2" s="84" t="s">
        <v>305</v>
      </c>
      <c r="M2" s="84" t="s">
        <v>306</v>
      </c>
      <c r="N2" s="84" t="s">
        <v>307</v>
      </c>
      <c r="O2" s="123" t="s">
        <v>740</v>
      </c>
      <c r="P2" s="84" t="s">
        <v>741</v>
      </c>
      <c r="Q2" s="84" t="s">
        <v>742</v>
      </c>
      <c r="R2" s="84" t="s">
        <v>743</v>
      </c>
      <c r="S2" s="84" t="s">
        <v>744</v>
      </c>
      <c r="T2" s="124" t="s">
        <v>745</v>
      </c>
      <c r="U2" s="123" t="s">
        <v>379</v>
      </c>
      <c r="V2" s="84" t="s">
        <v>503</v>
      </c>
      <c r="W2" s="124" t="s">
        <v>504</v>
      </c>
      <c r="X2" s="123" t="s">
        <v>473</v>
      </c>
      <c r="Y2" s="84" t="s">
        <v>474</v>
      </c>
      <c r="Z2" s="84" t="s">
        <v>475</v>
      </c>
      <c r="AA2" s="84" t="s">
        <v>476</v>
      </c>
      <c r="AB2" s="84" t="s">
        <v>477</v>
      </c>
      <c r="AC2" s="84" t="s">
        <v>478</v>
      </c>
      <c r="AD2" s="84" t="s">
        <v>235</v>
      </c>
      <c r="AE2" s="84" t="s">
        <v>236</v>
      </c>
      <c r="AF2" s="84" t="s">
        <v>237</v>
      </c>
      <c r="AG2" s="84" t="s">
        <v>238</v>
      </c>
      <c r="AH2" s="84" t="s">
        <v>239</v>
      </c>
      <c r="AI2" s="124" t="s">
        <v>240</v>
      </c>
      <c r="AJ2" s="123" t="s">
        <v>241</v>
      </c>
      <c r="AK2" s="84" t="s">
        <v>42</v>
      </c>
      <c r="AL2" s="84" t="s">
        <v>205</v>
      </c>
      <c r="AM2" s="523" t="s">
        <v>1069</v>
      </c>
      <c r="AN2" s="523" t="s">
        <v>1070</v>
      </c>
      <c r="AO2" s="84" t="s">
        <v>749</v>
      </c>
      <c r="AP2" s="84" t="s">
        <v>750</v>
      </c>
      <c r="AQ2" s="84" t="s">
        <v>751</v>
      </c>
      <c r="AR2" s="84" t="s">
        <v>752</v>
      </c>
      <c r="AS2" s="84" t="s">
        <v>242</v>
      </c>
      <c r="AT2" s="84" t="s">
        <v>243</v>
      </c>
      <c r="AU2" s="84" t="s">
        <v>244</v>
      </c>
      <c r="AV2" s="84" t="s">
        <v>245</v>
      </c>
      <c r="AW2" s="84" t="s">
        <v>246</v>
      </c>
      <c r="AX2" s="84" t="s">
        <v>247</v>
      </c>
      <c r="AY2" s="84" t="s">
        <v>1065</v>
      </c>
      <c r="AZ2" s="84" t="s">
        <v>1066</v>
      </c>
      <c r="BA2" s="84" t="s">
        <v>1074</v>
      </c>
      <c r="BB2" s="84" t="s">
        <v>249</v>
      </c>
      <c r="BC2" s="124" t="s">
        <v>248</v>
      </c>
    </row>
    <row r="3" spans="1:55" s="410" customFormat="1" ht="12.75">
      <c r="A3" s="365" t="s">
        <v>5</v>
      </c>
      <c r="B3" s="279">
        <v>63.800000000000004</v>
      </c>
      <c r="C3" s="281">
        <v>3</v>
      </c>
      <c r="D3" s="279"/>
      <c r="E3" s="280"/>
      <c r="F3" s="280"/>
      <c r="G3" s="280"/>
      <c r="H3" s="280"/>
      <c r="I3" s="280"/>
      <c r="J3" s="281">
        <v>8</v>
      </c>
      <c r="K3" s="279"/>
      <c r="L3" s="280"/>
      <c r="M3" s="280"/>
      <c r="N3" s="280"/>
      <c r="O3" s="279"/>
      <c r="P3" s="280"/>
      <c r="Q3" s="280"/>
      <c r="R3" s="280"/>
      <c r="S3" s="280"/>
      <c r="T3" s="281"/>
      <c r="U3" s="279"/>
      <c r="V3" s="280"/>
      <c r="W3" s="281"/>
      <c r="X3" s="279">
        <v>51.2</v>
      </c>
      <c r="Y3" s="280">
        <v>60.4</v>
      </c>
      <c r="Z3" s="280">
        <v>44.8</v>
      </c>
      <c r="AA3" s="280">
        <v>61.7</v>
      </c>
      <c r="AB3" s="280">
        <v>57.1</v>
      </c>
      <c r="AC3" s="280">
        <v>55.9</v>
      </c>
      <c r="AD3" s="280">
        <v>45.6</v>
      </c>
      <c r="AE3" s="280">
        <v>42.1</v>
      </c>
      <c r="AF3" s="280">
        <v>48.8</v>
      </c>
      <c r="AG3" s="280">
        <v>50</v>
      </c>
      <c r="AH3" s="280">
        <v>49.3</v>
      </c>
      <c r="AI3" s="281">
        <v>37.1</v>
      </c>
      <c r="AJ3" s="279">
        <v>93.5</v>
      </c>
      <c r="AK3" s="280">
        <v>49.6</v>
      </c>
      <c r="AL3" s="280">
        <v>68</v>
      </c>
      <c r="AM3" s="280">
        <v>69.099999999999994</v>
      </c>
      <c r="AN3" s="280">
        <v>51.7</v>
      </c>
      <c r="AO3" s="280">
        <v>99.9</v>
      </c>
      <c r="AP3" s="280">
        <v>100</v>
      </c>
      <c r="AQ3" s="280">
        <v>98.6</v>
      </c>
      <c r="AR3" s="280">
        <v>98.2</v>
      </c>
      <c r="AS3" s="280">
        <v>84.6</v>
      </c>
      <c r="AT3" s="280">
        <v>96.4</v>
      </c>
      <c r="AU3" s="280">
        <v>73.099999999999994</v>
      </c>
      <c r="AV3" s="280">
        <v>88.4</v>
      </c>
      <c r="AW3" s="280">
        <v>86.6</v>
      </c>
      <c r="AX3" s="280">
        <v>78</v>
      </c>
      <c r="AY3" s="280">
        <v>98.2</v>
      </c>
      <c r="AZ3" s="280">
        <v>69.2</v>
      </c>
      <c r="BA3" s="280">
        <v>76.599999999999994</v>
      </c>
      <c r="BB3" s="280">
        <v>58.7</v>
      </c>
      <c r="BC3" s="281">
        <v>19</v>
      </c>
    </row>
    <row r="4" spans="1:55" s="410" customFormat="1" ht="12.75">
      <c r="A4" s="365" t="s">
        <v>7</v>
      </c>
      <c r="B4" s="279">
        <v>62.6</v>
      </c>
      <c r="C4" s="281">
        <v>4</v>
      </c>
      <c r="D4" s="279"/>
      <c r="E4" s="280"/>
      <c r="F4" s="280"/>
      <c r="G4" s="280"/>
      <c r="H4" s="280"/>
      <c r="I4" s="280"/>
      <c r="J4" s="281">
        <v>7.5</v>
      </c>
      <c r="K4" s="279"/>
      <c r="L4" s="280"/>
      <c r="M4" s="280"/>
      <c r="N4" s="280"/>
      <c r="O4" s="279"/>
      <c r="P4" s="280"/>
      <c r="Q4" s="280"/>
      <c r="R4" s="280"/>
      <c r="S4" s="280"/>
      <c r="T4" s="281"/>
      <c r="U4" s="279"/>
      <c r="V4" s="280"/>
      <c r="W4" s="281"/>
      <c r="X4" s="279">
        <v>34.6</v>
      </c>
      <c r="Y4" s="280">
        <v>46.1</v>
      </c>
      <c r="Z4" s="280">
        <v>30.5</v>
      </c>
      <c r="AA4" s="280">
        <v>40</v>
      </c>
      <c r="AB4" s="280">
        <v>48</v>
      </c>
      <c r="AC4" s="280">
        <v>40.5</v>
      </c>
      <c r="AD4" s="280">
        <v>40.799999999999997</v>
      </c>
      <c r="AE4" s="280">
        <v>39.1</v>
      </c>
      <c r="AF4" s="280">
        <v>42.4</v>
      </c>
      <c r="AG4" s="280">
        <v>50.9</v>
      </c>
      <c r="AH4" s="280">
        <v>34.1</v>
      </c>
      <c r="AI4" s="281">
        <v>39.799999999999997</v>
      </c>
      <c r="AJ4" s="279">
        <v>93</v>
      </c>
      <c r="AK4" s="280">
        <v>57.999999999999993</v>
      </c>
      <c r="AL4" s="280">
        <v>48</v>
      </c>
      <c r="AM4" s="280">
        <v>70.599999999999994</v>
      </c>
      <c r="AN4" s="280">
        <v>60.7</v>
      </c>
      <c r="AO4" s="280">
        <v>98.7</v>
      </c>
      <c r="AP4" s="280">
        <v>96</v>
      </c>
      <c r="AQ4" s="280">
        <v>96.399999999999991</v>
      </c>
      <c r="AR4" s="280">
        <v>94.3</v>
      </c>
      <c r="AS4" s="296">
        <v>68.7</v>
      </c>
      <c r="AT4" s="296">
        <v>83.5</v>
      </c>
      <c r="AU4" s="296">
        <v>51.8</v>
      </c>
      <c r="AV4" s="296">
        <v>73.5</v>
      </c>
      <c r="AW4" s="296">
        <v>74.7</v>
      </c>
      <c r="AX4" s="296">
        <v>57.5</v>
      </c>
      <c r="AY4" s="280">
        <v>91.8</v>
      </c>
      <c r="AZ4" s="280">
        <v>55.3</v>
      </c>
      <c r="BA4" s="280">
        <v>77.400000000000006</v>
      </c>
      <c r="BB4" s="280">
        <v>56.3</v>
      </c>
      <c r="BC4" s="281">
        <v>35</v>
      </c>
    </row>
    <row r="5" spans="1:55" s="410" customFormat="1" ht="12.75">
      <c r="A5" s="365" t="s">
        <v>6</v>
      </c>
      <c r="B5" s="279">
        <v>57.099999999999994</v>
      </c>
      <c r="C5" s="281">
        <v>13</v>
      </c>
      <c r="D5" s="279"/>
      <c r="E5" s="280"/>
      <c r="F5" s="280"/>
      <c r="G5" s="280"/>
      <c r="H5" s="280"/>
      <c r="I5" s="280"/>
      <c r="J5" s="281">
        <v>10.8</v>
      </c>
      <c r="K5" s="279"/>
      <c r="L5" s="280"/>
      <c r="M5" s="280"/>
      <c r="N5" s="280"/>
      <c r="O5" s="279"/>
      <c r="P5" s="280"/>
      <c r="Q5" s="280"/>
      <c r="R5" s="280"/>
      <c r="S5" s="280"/>
      <c r="T5" s="281"/>
      <c r="U5" s="279"/>
      <c r="V5" s="280"/>
      <c r="W5" s="281"/>
      <c r="X5" s="279">
        <v>43.7</v>
      </c>
      <c r="Y5" s="280">
        <v>39.799999999999997</v>
      </c>
      <c r="Z5" s="280">
        <v>40.700000000000003</v>
      </c>
      <c r="AA5" s="280">
        <v>45.9</v>
      </c>
      <c r="AB5" s="280">
        <v>38.799999999999997</v>
      </c>
      <c r="AC5" s="280">
        <v>41.7</v>
      </c>
      <c r="AD5" s="280">
        <v>41.7</v>
      </c>
      <c r="AE5" s="280">
        <v>38.9</v>
      </c>
      <c r="AF5" s="280">
        <v>44.5</v>
      </c>
      <c r="AG5" s="280">
        <v>50.3</v>
      </c>
      <c r="AH5" s="280">
        <v>35.200000000000003</v>
      </c>
      <c r="AI5" s="281">
        <v>39.6</v>
      </c>
      <c r="AJ5" s="279">
        <v>92.4</v>
      </c>
      <c r="AK5" s="280">
        <v>55.900000000000006</v>
      </c>
      <c r="AL5" s="280">
        <v>57</v>
      </c>
      <c r="AM5" s="280">
        <v>69</v>
      </c>
      <c r="AN5" s="280">
        <v>54.8</v>
      </c>
      <c r="AO5" s="280">
        <v>99.8</v>
      </c>
      <c r="AP5" s="280">
        <v>99.5</v>
      </c>
      <c r="AQ5" s="280">
        <v>96.5</v>
      </c>
      <c r="AR5" s="280">
        <v>92.600000000000009</v>
      </c>
      <c r="AS5" s="296">
        <v>73.400000000000006</v>
      </c>
      <c r="AT5" s="296">
        <v>86.5</v>
      </c>
      <c r="AU5" s="296">
        <v>58.3</v>
      </c>
      <c r="AV5" s="296">
        <v>81.3</v>
      </c>
      <c r="AW5" s="296">
        <v>72.2</v>
      </c>
      <c r="AX5" s="296">
        <v>63.9</v>
      </c>
      <c r="AY5" s="280">
        <v>93.3</v>
      </c>
      <c r="AZ5" s="280">
        <v>58.2</v>
      </c>
      <c r="BA5" s="280">
        <v>69.900000000000006</v>
      </c>
      <c r="BB5" s="280">
        <v>53.3</v>
      </c>
      <c r="BC5" s="281">
        <v>53</v>
      </c>
    </row>
    <row r="6" spans="1:55" s="410" customFormat="1" ht="12.75">
      <c r="A6" s="365" t="s">
        <v>4</v>
      </c>
      <c r="B6" s="279">
        <v>55.800000000000004</v>
      </c>
      <c r="C6" s="281">
        <v>17</v>
      </c>
      <c r="D6" s="279"/>
      <c r="E6" s="280"/>
      <c r="F6" s="280"/>
      <c r="G6" s="280"/>
      <c r="H6" s="280"/>
      <c r="I6" s="280"/>
      <c r="J6" s="281">
        <v>11.1</v>
      </c>
      <c r="K6" s="279"/>
      <c r="L6" s="280"/>
      <c r="M6" s="280"/>
      <c r="N6" s="280"/>
      <c r="O6" s="279"/>
      <c r="P6" s="280"/>
      <c r="Q6" s="280"/>
      <c r="R6" s="280"/>
      <c r="S6" s="280"/>
      <c r="T6" s="281"/>
      <c r="U6" s="279"/>
      <c r="V6" s="280"/>
      <c r="W6" s="281"/>
      <c r="X6" s="279">
        <v>59</v>
      </c>
      <c r="Y6" s="280">
        <v>49.7</v>
      </c>
      <c r="Z6" s="280">
        <v>57.3</v>
      </c>
      <c r="AA6" s="280">
        <v>63.9</v>
      </c>
      <c r="AB6" s="280">
        <v>41.4</v>
      </c>
      <c r="AC6" s="280">
        <v>54.1</v>
      </c>
      <c r="AD6" s="280">
        <v>46.3</v>
      </c>
      <c r="AE6" s="280">
        <v>38.200000000000003</v>
      </c>
      <c r="AF6" s="280">
        <v>53.6</v>
      </c>
      <c r="AG6" s="280">
        <v>59.9</v>
      </c>
      <c r="AH6" s="280">
        <v>39.299999999999997</v>
      </c>
      <c r="AI6" s="281">
        <v>41.5</v>
      </c>
      <c r="AJ6" s="279">
        <v>91.4</v>
      </c>
      <c r="AK6" s="280">
        <v>57.599999999999994</v>
      </c>
      <c r="AL6" s="280">
        <v>53</v>
      </c>
      <c r="AM6" s="280">
        <v>77.2</v>
      </c>
      <c r="AN6" s="280">
        <v>61.8</v>
      </c>
      <c r="AO6" s="280">
        <v>99.1</v>
      </c>
      <c r="AP6" s="280">
        <v>97.7</v>
      </c>
      <c r="AQ6" s="280">
        <v>94.6</v>
      </c>
      <c r="AR6" s="280">
        <v>91.7</v>
      </c>
      <c r="AS6" s="296">
        <v>68</v>
      </c>
      <c r="AT6" s="296">
        <v>87.7</v>
      </c>
      <c r="AU6" s="296">
        <v>48.5</v>
      </c>
      <c r="AV6" s="296">
        <v>63.5</v>
      </c>
      <c r="AW6" s="296">
        <v>73.599999999999994</v>
      </c>
      <c r="AX6" s="296">
        <v>65.7</v>
      </c>
      <c r="AY6" s="280">
        <v>96.3</v>
      </c>
      <c r="AZ6" s="280">
        <v>56.8</v>
      </c>
      <c r="BA6" s="280">
        <v>76.2</v>
      </c>
      <c r="BB6" s="280">
        <v>53</v>
      </c>
      <c r="BC6" s="281">
        <v>54</v>
      </c>
    </row>
    <row r="7" spans="1:55" s="410" customFormat="1" ht="12.75">
      <c r="A7" s="384" t="s">
        <v>8</v>
      </c>
      <c r="B7" s="290"/>
      <c r="C7" s="289" t="s">
        <v>173</v>
      </c>
      <c r="D7" s="290"/>
      <c r="E7" s="288"/>
      <c r="F7" s="288"/>
      <c r="G7" s="288"/>
      <c r="H7" s="288"/>
      <c r="I7" s="288">
        <v>12.3</v>
      </c>
      <c r="J7" s="289"/>
      <c r="K7" s="290"/>
      <c r="L7" s="288"/>
      <c r="M7" s="288"/>
      <c r="N7" s="288"/>
      <c r="O7" s="290"/>
      <c r="P7" s="288"/>
      <c r="Q7" s="288"/>
      <c r="R7" s="288"/>
      <c r="S7" s="288"/>
      <c r="T7" s="289">
        <v>74.3</v>
      </c>
      <c r="U7" s="290">
        <v>44.4</v>
      </c>
      <c r="V7" s="288"/>
      <c r="W7" s="289"/>
      <c r="X7" s="290"/>
      <c r="Y7" s="288"/>
      <c r="Z7" s="288"/>
      <c r="AA7" s="288"/>
      <c r="AB7" s="288"/>
      <c r="AC7" s="288"/>
      <c r="AD7" s="288"/>
      <c r="AE7" s="288"/>
      <c r="AF7" s="288"/>
      <c r="AG7" s="288"/>
      <c r="AH7" s="288"/>
      <c r="AI7" s="289"/>
      <c r="AJ7" s="290"/>
      <c r="AK7" s="288"/>
      <c r="AL7" s="288" t="s">
        <v>173</v>
      </c>
      <c r="AM7" s="288"/>
      <c r="AN7" s="288"/>
      <c r="AO7" s="288"/>
      <c r="AP7" s="288"/>
      <c r="AQ7" s="288"/>
      <c r="AR7" s="288"/>
      <c r="AS7" s="287"/>
      <c r="AT7" s="287"/>
      <c r="AU7" s="287"/>
      <c r="AV7" s="287"/>
      <c r="AW7" s="287"/>
      <c r="AX7" s="287"/>
      <c r="AY7" s="288"/>
      <c r="AZ7" s="288"/>
      <c r="BA7" s="288"/>
      <c r="BB7" s="288" t="s">
        <v>173</v>
      </c>
      <c r="BC7" s="289" t="s">
        <v>173</v>
      </c>
    </row>
    <row r="8" spans="1:55" s="410" customFormat="1" ht="12.75">
      <c r="A8" s="150" t="s">
        <v>9</v>
      </c>
      <c r="B8" s="125"/>
      <c r="C8" s="126" t="s">
        <v>173</v>
      </c>
      <c r="D8" s="125"/>
      <c r="E8" s="56"/>
      <c r="F8" s="56"/>
      <c r="G8" s="56"/>
      <c r="H8" s="56"/>
      <c r="I8" s="56"/>
      <c r="J8" s="126"/>
      <c r="K8" s="125">
        <v>54</v>
      </c>
      <c r="L8" s="56">
        <v>0.5</v>
      </c>
      <c r="M8" s="56">
        <v>768</v>
      </c>
      <c r="N8" s="56">
        <v>7.4</v>
      </c>
      <c r="O8" s="125"/>
      <c r="P8" s="56"/>
      <c r="Q8" s="56"/>
      <c r="R8" s="56"/>
      <c r="S8" s="56"/>
      <c r="T8" s="126"/>
      <c r="U8" s="125"/>
      <c r="V8" s="56"/>
      <c r="W8" s="126"/>
      <c r="X8" s="125">
        <v>48.8</v>
      </c>
      <c r="Y8" s="56">
        <v>49.9</v>
      </c>
      <c r="Z8" s="56">
        <v>42.4</v>
      </c>
      <c r="AA8" s="56">
        <v>55.2</v>
      </c>
      <c r="AB8" s="56">
        <v>49.1</v>
      </c>
      <c r="AC8" s="56">
        <v>49.4</v>
      </c>
      <c r="AD8" s="56"/>
      <c r="AE8" s="56"/>
      <c r="AF8" s="56"/>
      <c r="AG8" s="56"/>
      <c r="AH8" s="56"/>
      <c r="AI8" s="126"/>
      <c r="AJ8" s="125"/>
      <c r="AK8" s="56">
        <v>54.7</v>
      </c>
      <c r="AL8" s="56" t="s">
        <v>173</v>
      </c>
      <c r="AM8" s="56"/>
      <c r="AN8" s="56"/>
      <c r="AO8" s="56">
        <v>99.2</v>
      </c>
      <c r="AP8" s="56">
        <v>98.4</v>
      </c>
      <c r="AQ8" s="56">
        <v>96.3</v>
      </c>
      <c r="AR8" s="56">
        <v>94.8</v>
      </c>
      <c r="AS8" s="297"/>
      <c r="AT8" s="297"/>
      <c r="AU8" s="297"/>
      <c r="AV8" s="297"/>
      <c r="AW8" s="297"/>
      <c r="AX8" s="297"/>
      <c r="AY8" s="56"/>
      <c r="AZ8" s="56"/>
      <c r="BA8" s="56"/>
      <c r="BB8" s="56">
        <v>53</v>
      </c>
      <c r="BC8" s="126" t="s">
        <v>173</v>
      </c>
    </row>
    <row r="9" spans="1:55" s="410" customFormat="1" ht="12.75">
      <c r="A9" s="151" t="s">
        <v>1</v>
      </c>
      <c r="B9" s="125">
        <v>53.1</v>
      </c>
      <c r="C9" s="126" t="s">
        <v>173</v>
      </c>
      <c r="D9" s="125">
        <v>12.8</v>
      </c>
      <c r="E9" s="56">
        <v>18.399999999999999</v>
      </c>
      <c r="F9" s="56">
        <v>22.7</v>
      </c>
      <c r="G9" s="56">
        <v>19.5</v>
      </c>
      <c r="H9" s="56">
        <v>11.5</v>
      </c>
      <c r="I9" s="56">
        <v>15.5</v>
      </c>
      <c r="J9" s="126"/>
      <c r="K9" s="125">
        <v>310</v>
      </c>
      <c r="L9" s="56">
        <v>0.6</v>
      </c>
      <c r="M9" s="56">
        <v>3655</v>
      </c>
      <c r="N9" s="56">
        <v>6.7</v>
      </c>
      <c r="O9" s="564">
        <v>73.966120000000004</v>
      </c>
      <c r="P9" s="565">
        <v>65.877009999999999</v>
      </c>
      <c r="Q9" s="565">
        <v>63.708649999999999</v>
      </c>
      <c r="R9" s="565">
        <v>72.144010000000009</v>
      </c>
      <c r="S9" s="565">
        <v>69.139189999999999</v>
      </c>
      <c r="T9" s="126">
        <v>70.7</v>
      </c>
      <c r="U9" s="125">
        <v>41.6</v>
      </c>
      <c r="V9" s="56">
        <v>28.999999999999996</v>
      </c>
      <c r="W9" s="126">
        <v>10</v>
      </c>
      <c r="X9" s="125"/>
      <c r="Y9" s="56"/>
      <c r="Z9" s="56"/>
      <c r="AA9" s="56"/>
      <c r="AB9" s="56"/>
      <c r="AC9" s="56"/>
      <c r="AD9" s="56"/>
      <c r="AE9" s="56"/>
      <c r="AF9" s="56"/>
      <c r="AG9" s="56"/>
      <c r="AH9" s="56"/>
      <c r="AI9" s="126"/>
      <c r="AJ9" s="125"/>
      <c r="AK9" s="56">
        <v>54.500000000000007</v>
      </c>
      <c r="AL9" s="56" t="s">
        <v>173</v>
      </c>
      <c r="AM9" s="56">
        <v>74.099999999999994</v>
      </c>
      <c r="AN9" s="56">
        <v>61</v>
      </c>
      <c r="AO9" s="56">
        <v>98.5</v>
      </c>
      <c r="AP9" s="56">
        <v>98</v>
      </c>
      <c r="AQ9" s="56">
        <v>95</v>
      </c>
      <c r="AR9" s="56">
        <v>94.3</v>
      </c>
      <c r="AS9" s="297"/>
      <c r="AT9" s="297"/>
      <c r="AU9" s="297"/>
      <c r="AV9" s="297"/>
      <c r="AW9" s="297"/>
      <c r="AX9" s="297"/>
      <c r="AY9" s="56">
        <v>92.5</v>
      </c>
      <c r="AZ9" s="56">
        <v>55.1</v>
      </c>
      <c r="BA9" s="56">
        <v>71.900000000000006</v>
      </c>
      <c r="BB9" s="56">
        <v>52.9</v>
      </c>
      <c r="BC9" s="126" t="s">
        <v>173</v>
      </c>
    </row>
    <row r="10" spans="1:55" s="410" customFormat="1" ht="13.5" thickBot="1">
      <c r="A10" s="151" t="s">
        <v>3</v>
      </c>
      <c r="B10" s="127"/>
      <c r="C10" s="129"/>
      <c r="D10" s="127"/>
      <c r="E10" s="128"/>
      <c r="F10" s="128"/>
      <c r="G10" s="128"/>
      <c r="H10" s="128"/>
      <c r="I10" s="128"/>
      <c r="J10" s="129"/>
      <c r="K10" s="127"/>
      <c r="L10" s="128"/>
      <c r="M10" s="128"/>
      <c r="N10" s="128"/>
      <c r="O10" s="127"/>
      <c r="P10" s="128"/>
      <c r="Q10" s="128"/>
      <c r="R10" s="128"/>
      <c r="S10" s="128"/>
      <c r="T10" s="129"/>
      <c r="U10" s="127"/>
      <c r="V10" s="128"/>
      <c r="W10" s="129"/>
      <c r="X10" s="127"/>
      <c r="Y10" s="128"/>
      <c r="Z10" s="128"/>
      <c r="AA10" s="128"/>
      <c r="AB10" s="128"/>
      <c r="AC10" s="128"/>
      <c r="AD10" s="128"/>
      <c r="AE10" s="128"/>
      <c r="AF10" s="128"/>
      <c r="AG10" s="128"/>
      <c r="AH10" s="128"/>
      <c r="AI10" s="129"/>
      <c r="AJ10" s="127"/>
      <c r="AK10" s="128"/>
      <c r="AL10" s="128"/>
      <c r="AM10" s="128"/>
      <c r="AN10" s="128"/>
      <c r="AO10" s="128"/>
      <c r="AP10" s="128"/>
      <c r="AQ10" s="128"/>
      <c r="AR10" s="128"/>
      <c r="AS10" s="128"/>
      <c r="AT10" s="128"/>
      <c r="AU10" s="128"/>
      <c r="AV10" s="128"/>
      <c r="AW10" s="128"/>
      <c r="AX10" s="128"/>
      <c r="AY10" s="128"/>
      <c r="AZ10" s="128"/>
      <c r="BA10" s="128"/>
      <c r="BB10" s="128"/>
      <c r="BC10" s="129"/>
    </row>
    <row r="13" spans="1:55">
      <c r="F13" s="411"/>
    </row>
    <row r="14" spans="1:55">
      <c r="F14" s="411"/>
    </row>
    <row r="15" spans="1:55">
      <c r="F15" s="411"/>
    </row>
    <row r="16" spans="1:55">
      <c r="F16" s="411"/>
    </row>
    <row r="17" spans="6:6">
      <c r="F17" s="411"/>
    </row>
  </sheetData>
  <mergeCells count="7">
    <mergeCell ref="B1:C1"/>
    <mergeCell ref="U1:W1"/>
    <mergeCell ref="AJ1:BC1"/>
    <mergeCell ref="O1:T1"/>
    <mergeCell ref="D1:J1"/>
    <mergeCell ref="K1:N1"/>
    <mergeCell ref="X1:AI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
  <sheetViews>
    <sheetView zoomScale="120" zoomScaleNormal="120" zoomScalePageLayoutView="120" workbookViewId="0">
      <pane xSplit="1" topLeftCell="R1" activePane="topRight" state="frozen"/>
      <selection activeCell="AN1" sqref="AN1"/>
      <selection pane="topRight" activeCell="AD7" sqref="AD7"/>
    </sheetView>
  </sheetViews>
  <sheetFormatPr defaultColWidth="8.85546875" defaultRowHeight="15"/>
  <cols>
    <col min="1" max="1" width="18.42578125" style="65" customWidth="1"/>
    <col min="2" max="2" width="9.140625" customWidth="1"/>
    <col min="3" max="4" width="9" bestFit="1" customWidth="1"/>
    <col min="5" max="6" width="9" style="16" bestFit="1" customWidth="1"/>
    <col min="7" max="13" width="9" bestFit="1" customWidth="1"/>
    <col min="14" max="15" width="9" style="16" bestFit="1" customWidth="1"/>
    <col min="16" max="20" width="9" bestFit="1" customWidth="1"/>
    <col min="22" max="30" width="9" bestFit="1" customWidth="1"/>
    <col min="31" max="34" width="10.28515625" bestFit="1" customWidth="1"/>
  </cols>
  <sheetData>
    <row r="1" spans="1:62" s="82" customFormat="1" ht="36" customHeight="1">
      <c r="A1" s="412" t="s">
        <v>0</v>
      </c>
      <c r="B1" s="730" t="s">
        <v>874</v>
      </c>
      <c r="C1" s="731"/>
      <c r="D1" s="730" t="s">
        <v>875</v>
      </c>
      <c r="E1" s="732"/>
      <c r="F1" s="732"/>
      <c r="G1" s="730" t="s">
        <v>876</v>
      </c>
      <c r="H1" s="732"/>
      <c r="I1" s="732"/>
      <c r="J1" s="732"/>
      <c r="K1" s="732"/>
      <c r="L1" s="732"/>
      <c r="M1" s="732"/>
      <c r="N1" s="732"/>
      <c r="O1" s="732"/>
      <c r="P1" s="732"/>
      <c r="Q1" s="731"/>
      <c r="R1" s="733" t="s">
        <v>878</v>
      </c>
      <c r="S1" s="734"/>
      <c r="T1" s="734"/>
      <c r="U1" s="735"/>
      <c r="V1" s="733" t="s">
        <v>879</v>
      </c>
      <c r="W1" s="734"/>
      <c r="X1" s="734"/>
      <c r="Y1" s="734"/>
      <c r="Z1" s="734"/>
      <c r="AA1" s="734"/>
      <c r="AB1" s="734"/>
      <c r="AC1" s="734"/>
      <c r="AD1" s="734"/>
      <c r="AE1" s="734"/>
      <c r="AF1" s="734"/>
      <c r="AG1" s="734"/>
      <c r="AH1" s="735"/>
      <c r="BJ1" s="83"/>
    </row>
    <row r="2" spans="1:62" s="101" customFormat="1" ht="242.25">
      <c r="A2" s="155" t="s">
        <v>2</v>
      </c>
      <c r="B2" s="123" t="s">
        <v>179</v>
      </c>
      <c r="C2" s="124" t="s">
        <v>178</v>
      </c>
      <c r="D2" s="123" t="s">
        <v>1148</v>
      </c>
      <c r="E2" s="84" t="s">
        <v>1149</v>
      </c>
      <c r="F2" s="84" t="s">
        <v>1150</v>
      </c>
      <c r="G2" s="123" t="s">
        <v>212</v>
      </c>
      <c r="H2" s="84" t="s">
        <v>211</v>
      </c>
      <c r="I2" s="84" t="s">
        <v>210</v>
      </c>
      <c r="J2" s="84" t="s">
        <v>213</v>
      </c>
      <c r="K2" s="84" t="s">
        <v>208</v>
      </c>
      <c r="L2" s="84" t="s">
        <v>209</v>
      </c>
      <c r="M2" s="84" t="s">
        <v>385</v>
      </c>
      <c r="N2" s="84" t="s">
        <v>386</v>
      </c>
      <c r="O2" s="84" t="s">
        <v>387</v>
      </c>
      <c r="P2" s="84" t="s">
        <v>44</v>
      </c>
      <c r="Q2" s="124" t="s">
        <v>465</v>
      </c>
      <c r="R2" s="123" t="s">
        <v>174</v>
      </c>
      <c r="S2" s="84" t="s">
        <v>643</v>
      </c>
      <c r="T2" s="84" t="s">
        <v>175</v>
      </c>
      <c r="U2" s="124" t="s">
        <v>23</v>
      </c>
      <c r="V2" s="123" t="s">
        <v>20</v>
      </c>
      <c r="W2" s="84" t="s">
        <v>21</v>
      </c>
      <c r="X2" s="84" t="s">
        <v>167</v>
      </c>
      <c r="Y2" s="84" t="s">
        <v>170</v>
      </c>
      <c r="Z2" s="84" t="s">
        <v>168</v>
      </c>
      <c r="AA2" s="84" t="s">
        <v>171</v>
      </c>
      <c r="AB2" s="84" t="s">
        <v>169</v>
      </c>
      <c r="AC2" s="84" t="s">
        <v>172</v>
      </c>
      <c r="AD2" s="84" t="s">
        <v>1222</v>
      </c>
      <c r="AE2" s="729" t="s">
        <v>359</v>
      </c>
      <c r="AF2" s="729" t="s">
        <v>360</v>
      </c>
      <c r="AG2" s="729" t="s">
        <v>358</v>
      </c>
      <c r="AH2" s="172" t="s">
        <v>361</v>
      </c>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c r="BJ2" s="728"/>
    </row>
    <row r="3" spans="1:62" s="38" customFormat="1">
      <c r="A3" s="308" t="s">
        <v>5</v>
      </c>
      <c r="B3" s="279">
        <v>2.2000000000000002</v>
      </c>
      <c r="C3" s="281">
        <v>50</v>
      </c>
      <c r="D3" s="279"/>
      <c r="E3" s="280"/>
      <c r="F3" s="280"/>
      <c r="G3" s="279">
        <v>6.6000000000000005</v>
      </c>
      <c r="H3" s="280">
        <v>75</v>
      </c>
      <c r="I3" s="280">
        <v>18.7</v>
      </c>
      <c r="J3" s="280">
        <v>68</v>
      </c>
      <c r="K3" s="280">
        <v>0.70000000000000007</v>
      </c>
      <c r="L3" s="280">
        <v>75</v>
      </c>
      <c r="M3" s="280"/>
      <c r="N3" s="280"/>
      <c r="O3" s="280"/>
      <c r="P3" s="280">
        <v>197</v>
      </c>
      <c r="Q3" s="413">
        <v>4363</v>
      </c>
      <c r="R3" s="279">
        <v>818</v>
      </c>
      <c r="S3" s="280">
        <v>1.3</v>
      </c>
      <c r="T3" s="280">
        <v>68</v>
      </c>
      <c r="U3" s="281"/>
      <c r="V3" s="414">
        <v>21220</v>
      </c>
      <c r="W3" s="369">
        <v>13950</v>
      </c>
      <c r="X3" s="280">
        <v>11.5</v>
      </c>
      <c r="Y3" s="280">
        <v>72</v>
      </c>
      <c r="Z3" s="280">
        <v>16.900000000000002</v>
      </c>
      <c r="AA3" s="280">
        <v>58</v>
      </c>
      <c r="AB3" s="280">
        <v>83.1</v>
      </c>
      <c r="AC3" s="280">
        <v>22</v>
      </c>
      <c r="AD3" s="280">
        <v>13849</v>
      </c>
      <c r="AE3" s="306">
        <v>3.3768280000000006</v>
      </c>
      <c r="AF3" s="306">
        <v>5.9203226999999998</v>
      </c>
      <c r="AG3" s="306">
        <v>2.5567321999999999</v>
      </c>
      <c r="AH3" s="415">
        <v>2.2800050000000001</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row>
    <row r="4" spans="1:62" s="38" customFormat="1">
      <c r="A4" s="308" t="s">
        <v>7</v>
      </c>
      <c r="B4" s="279">
        <v>1.7</v>
      </c>
      <c r="C4" s="281">
        <v>61</v>
      </c>
      <c r="D4" s="279"/>
      <c r="E4" s="280"/>
      <c r="F4" s="280"/>
      <c r="G4" s="279">
        <v>10.6</v>
      </c>
      <c r="H4" s="280">
        <v>48</v>
      </c>
      <c r="I4" s="280">
        <v>24.099999999999998</v>
      </c>
      <c r="J4" s="280">
        <v>47</v>
      </c>
      <c r="K4" s="280">
        <v>0.89999999999999991</v>
      </c>
      <c r="L4" s="280">
        <v>73</v>
      </c>
      <c r="M4" s="280"/>
      <c r="N4" s="280"/>
      <c r="O4" s="280"/>
      <c r="P4" s="280">
        <v>119</v>
      </c>
      <c r="Q4" s="413">
        <v>3313</v>
      </c>
      <c r="R4" s="279">
        <v>335</v>
      </c>
      <c r="S4" s="280">
        <v>0.08</v>
      </c>
      <c r="T4" s="280">
        <v>75</v>
      </c>
      <c r="U4" s="281"/>
      <c r="V4" s="414">
        <v>16323</v>
      </c>
      <c r="W4" s="369">
        <v>11255</v>
      </c>
      <c r="X4" s="280">
        <v>12</v>
      </c>
      <c r="Y4" s="280">
        <v>66</v>
      </c>
      <c r="Z4" s="280">
        <v>17.5</v>
      </c>
      <c r="AA4" s="280">
        <v>50</v>
      </c>
      <c r="AB4" s="280">
        <v>82.5</v>
      </c>
      <c r="AC4" s="280">
        <v>30</v>
      </c>
      <c r="AD4" s="280">
        <v>6773</v>
      </c>
      <c r="AE4" s="306">
        <v>2.4871029</v>
      </c>
      <c r="AF4" s="306">
        <v>4.0999185000000002</v>
      </c>
      <c r="AG4" s="306">
        <v>0.86976199999999992</v>
      </c>
      <c r="AH4" s="415">
        <v>0.78740160000000015</v>
      </c>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row>
    <row r="5" spans="1:62" s="38" customFormat="1">
      <c r="A5" s="308" t="s">
        <v>6</v>
      </c>
      <c r="B5" s="279">
        <v>4.7</v>
      </c>
      <c r="C5" s="281">
        <v>13</v>
      </c>
      <c r="D5" s="279"/>
      <c r="E5" s="280"/>
      <c r="F5" s="280"/>
      <c r="G5" s="279">
        <v>11.3</v>
      </c>
      <c r="H5" s="280">
        <v>42</v>
      </c>
      <c r="I5" s="280">
        <v>27.900000000000002</v>
      </c>
      <c r="J5" s="280">
        <v>21</v>
      </c>
      <c r="K5" s="280">
        <v>3.2</v>
      </c>
      <c r="L5" s="280">
        <v>65</v>
      </c>
      <c r="M5" s="280"/>
      <c r="N5" s="280"/>
      <c r="O5" s="280"/>
      <c r="P5" s="280">
        <v>502</v>
      </c>
      <c r="Q5" s="413">
        <v>6363</v>
      </c>
      <c r="R5" s="279">
        <v>1800</v>
      </c>
      <c r="S5" s="280">
        <v>2.8</v>
      </c>
      <c r="T5" s="280">
        <v>43</v>
      </c>
      <c r="U5" s="281"/>
      <c r="V5" s="414">
        <v>21955</v>
      </c>
      <c r="W5" s="369">
        <v>16317</v>
      </c>
      <c r="X5" s="280">
        <v>13.3</v>
      </c>
      <c r="Y5" s="280">
        <v>53</v>
      </c>
      <c r="Z5" s="280">
        <v>17.7</v>
      </c>
      <c r="AA5" s="280">
        <v>41</v>
      </c>
      <c r="AB5" s="280">
        <v>82.3</v>
      </c>
      <c r="AC5" s="280">
        <v>39</v>
      </c>
      <c r="AD5" s="280">
        <v>11798</v>
      </c>
      <c r="AE5" s="306">
        <v>3.008632</v>
      </c>
      <c r="AF5" s="306">
        <v>4.3534747999999999</v>
      </c>
      <c r="AG5" s="306">
        <v>3.3539137000000006</v>
      </c>
      <c r="AH5" s="415">
        <v>2.3204096999999999</v>
      </c>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row>
    <row r="6" spans="1:62" s="38" customFormat="1">
      <c r="A6" s="308" t="s">
        <v>4</v>
      </c>
      <c r="B6" s="279">
        <v>4.5999999999999996</v>
      </c>
      <c r="C6" s="281">
        <v>15</v>
      </c>
      <c r="D6" s="279"/>
      <c r="E6" s="280"/>
      <c r="F6" s="280"/>
      <c r="G6" s="279">
        <v>9</v>
      </c>
      <c r="H6" s="280">
        <v>68</v>
      </c>
      <c r="I6" s="280">
        <v>27.6</v>
      </c>
      <c r="J6" s="280">
        <v>22</v>
      </c>
      <c r="K6" s="280">
        <v>1.2</v>
      </c>
      <c r="L6" s="280">
        <v>71</v>
      </c>
      <c r="M6" s="280"/>
      <c r="N6" s="280"/>
      <c r="O6" s="280"/>
      <c r="P6" s="280">
        <v>244</v>
      </c>
      <c r="Q6" s="413">
        <v>5465</v>
      </c>
      <c r="R6" s="279">
        <v>1575</v>
      </c>
      <c r="S6" s="280">
        <v>2.6</v>
      </c>
      <c r="T6" s="280">
        <v>46</v>
      </c>
      <c r="U6" s="281"/>
      <c r="V6" s="414">
        <v>19364</v>
      </c>
      <c r="W6" s="369">
        <v>14258</v>
      </c>
      <c r="X6" s="280">
        <v>14.099999999999998</v>
      </c>
      <c r="Y6" s="280">
        <v>48</v>
      </c>
      <c r="Z6" s="280">
        <v>17.5</v>
      </c>
      <c r="AA6" s="280">
        <v>46</v>
      </c>
      <c r="AB6" s="280">
        <v>82.5</v>
      </c>
      <c r="AC6" s="280">
        <v>34</v>
      </c>
      <c r="AD6" s="280">
        <v>13569</v>
      </c>
      <c r="AE6" s="306">
        <v>3.4620058</v>
      </c>
      <c r="AF6" s="306">
        <v>6.0319326000000002</v>
      </c>
      <c r="AG6" s="306">
        <v>2.5573809000000001</v>
      </c>
      <c r="AH6" s="415">
        <v>2.0997861000000002</v>
      </c>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row>
    <row r="7" spans="1:62" s="38" customFormat="1">
      <c r="A7" s="314" t="s">
        <v>8</v>
      </c>
      <c r="B7" s="290">
        <v>3.5</v>
      </c>
      <c r="C7" s="289">
        <v>9</v>
      </c>
      <c r="D7" s="290"/>
      <c r="E7" s="288"/>
      <c r="F7" s="288"/>
      <c r="G7" s="290">
        <v>9.3000000000000007</v>
      </c>
      <c r="H7" s="288">
        <v>16</v>
      </c>
      <c r="I7" s="288">
        <v>24.4</v>
      </c>
      <c r="J7" s="288">
        <v>14</v>
      </c>
      <c r="K7" s="288">
        <v>1.5</v>
      </c>
      <c r="L7" s="288">
        <v>17</v>
      </c>
      <c r="M7" s="288"/>
      <c r="N7" s="288"/>
      <c r="O7" s="288"/>
      <c r="P7" s="288">
        <f>SUM(P3:P6)</f>
        <v>1062</v>
      </c>
      <c r="Q7" s="289"/>
      <c r="R7" s="290">
        <v>4528</v>
      </c>
      <c r="S7" s="288">
        <v>2</v>
      </c>
      <c r="T7" s="288">
        <v>17</v>
      </c>
      <c r="U7" s="289"/>
      <c r="V7" s="416"/>
      <c r="W7" s="382"/>
      <c r="X7" s="288">
        <v>12.8</v>
      </c>
      <c r="Y7" s="288">
        <v>17</v>
      </c>
      <c r="Z7" s="288">
        <v>17.399999999999999</v>
      </c>
      <c r="AA7" s="288">
        <v>10</v>
      </c>
      <c r="AB7" s="288">
        <v>82.6</v>
      </c>
      <c r="AC7" s="288">
        <v>8</v>
      </c>
      <c r="AD7" s="288"/>
      <c r="AE7" s="288"/>
      <c r="AF7" s="288"/>
      <c r="AG7" s="288"/>
      <c r="AH7" s="289"/>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s="38" customFormat="1">
      <c r="A8" s="156" t="s">
        <v>9</v>
      </c>
      <c r="B8" s="125">
        <v>3.1</v>
      </c>
      <c r="C8" s="126">
        <v>6</v>
      </c>
      <c r="D8" s="125"/>
      <c r="E8" s="56"/>
      <c r="F8" s="56"/>
      <c r="G8" s="125">
        <v>9.8000000000000007</v>
      </c>
      <c r="H8" s="56">
        <v>9</v>
      </c>
      <c r="I8" s="56">
        <v>25.2</v>
      </c>
      <c r="J8" s="56">
        <v>7</v>
      </c>
      <c r="K8" s="56">
        <v>2.8000000000000003</v>
      </c>
      <c r="L8" s="56">
        <v>9</v>
      </c>
      <c r="M8" s="56"/>
      <c r="N8" s="56"/>
      <c r="O8" s="56"/>
      <c r="P8" s="56"/>
      <c r="Q8" s="126"/>
      <c r="R8" s="125">
        <v>8090</v>
      </c>
      <c r="S8" s="56">
        <v>2.1</v>
      </c>
      <c r="T8" s="56">
        <v>9</v>
      </c>
      <c r="U8" s="126"/>
      <c r="V8" s="125">
        <v>133185</v>
      </c>
      <c r="W8" s="56">
        <v>92990</v>
      </c>
      <c r="X8" s="56">
        <v>13.900000000000002</v>
      </c>
      <c r="Y8" s="56">
        <v>9</v>
      </c>
      <c r="Z8" s="56">
        <v>17.7</v>
      </c>
      <c r="AA8" s="56">
        <v>4</v>
      </c>
      <c r="AB8" s="56">
        <v>82.3</v>
      </c>
      <c r="AC8" s="56">
        <v>6</v>
      </c>
      <c r="AD8" s="56">
        <v>75811</v>
      </c>
      <c r="AE8" s="56"/>
      <c r="AF8" s="56"/>
      <c r="AG8" s="56"/>
      <c r="AH8" s="126"/>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s="38" customFormat="1">
      <c r="A9" s="157" t="s">
        <v>1</v>
      </c>
      <c r="B9" s="125">
        <v>4</v>
      </c>
      <c r="C9" s="126" t="s">
        <v>173</v>
      </c>
      <c r="D9" s="125">
        <v>62</v>
      </c>
      <c r="E9" s="56">
        <v>76.900000000000006</v>
      </c>
      <c r="F9" s="56">
        <v>8.6999999999999993</v>
      </c>
      <c r="G9" s="125">
        <v>11.4</v>
      </c>
      <c r="H9" s="56" t="s">
        <v>173</v>
      </c>
      <c r="I9" s="56">
        <v>25.1</v>
      </c>
      <c r="J9" s="56" t="s">
        <v>173</v>
      </c>
      <c r="K9" s="56">
        <v>20.5</v>
      </c>
      <c r="L9" s="56" t="s">
        <v>173</v>
      </c>
      <c r="M9" s="56"/>
      <c r="N9" s="56"/>
      <c r="O9" s="114"/>
      <c r="P9" s="56"/>
      <c r="Q9" s="126"/>
      <c r="R9" s="125">
        <v>85199</v>
      </c>
      <c r="S9" s="56">
        <v>3.9</v>
      </c>
      <c r="T9" s="56" t="s">
        <v>173</v>
      </c>
      <c r="U9" s="126"/>
      <c r="V9" s="417"/>
      <c r="W9" s="113"/>
      <c r="X9" s="56">
        <v>15.5</v>
      </c>
      <c r="Y9" s="56" t="s">
        <v>173</v>
      </c>
      <c r="Z9" s="56">
        <v>82.8</v>
      </c>
      <c r="AA9" s="56" t="s">
        <v>173</v>
      </c>
      <c r="AB9" s="56">
        <v>17.2</v>
      </c>
      <c r="AC9" s="56" t="s">
        <v>173</v>
      </c>
      <c r="AD9" s="56"/>
      <c r="AE9" s="56"/>
      <c r="AF9" s="56"/>
      <c r="AG9" s="56"/>
      <c r="AH9" s="126"/>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s="38" customFormat="1" ht="15.75" thickBot="1">
      <c r="A10" s="158" t="s">
        <v>3</v>
      </c>
      <c r="B10" s="209"/>
      <c r="C10" s="129"/>
      <c r="D10" s="127">
        <v>59</v>
      </c>
      <c r="E10" s="128">
        <v>39.299999999999997</v>
      </c>
      <c r="F10" s="128">
        <v>13</v>
      </c>
      <c r="G10" s="127"/>
      <c r="H10" s="128"/>
      <c r="I10" s="128"/>
      <c r="J10" s="128"/>
      <c r="K10" s="128"/>
      <c r="L10" s="128"/>
      <c r="M10" s="202">
        <v>1800</v>
      </c>
      <c r="N10" s="202">
        <v>285</v>
      </c>
      <c r="O10" s="202">
        <v>2709433</v>
      </c>
      <c r="P10" s="128"/>
      <c r="Q10" s="129"/>
      <c r="R10" s="127"/>
      <c r="S10" s="128"/>
      <c r="T10" s="128"/>
      <c r="U10" s="129"/>
      <c r="V10" s="418"/>
      <c r="W10" s="419"/>
      <c r="X10" s="128"/>
      <c r="Y10" s="128"/>
      <c r="Z10" s="128"/>
      <c r="AA10" s="128"/>
      <c r="AB10" s="128"/>
      <c r="AC10" s="128"/>
      <c r="AD10" s="128"/>
      <c r="AE10" s="128"/>
      <c r="AF10" s="128"/>
      <c r="AG10" s="128"/>
      <c r="AH10" s="129"/>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ht="15.75">
      <c r="P11" s="28"/>
    </row>
    <row r="12" spans="1:62">
      <c r="G12" s="16"/>
      <c r="I12" s="16"/>
      <c r="K12" s="16"/>
      <c r="P12" s="26"/>
      <c r="AE12" s="727"/>
      <c r="AF12" s="727"/>
      <c r="AG12" s="727"/>
      <c r="AH12" s="727"/>
    </row>
    <row r="13" spans="1:62" ht="15.75">
      <c r="G13" s="16"/>
      <c r="H13" s="7"/>
      <c r="I13" s="16"/>
      <c r="K13" s="16"/>
      <c r="P13" s="27"/>
      <c r="X13" s="16"/>
      <c r="Z13" s="16"/>
      <c r="AB13" s="16"/>
    </row>
    <row r="14" spans="1:62" ht="15.75">
      <c r="G14" s="16"/>
      <c r="I14" s="16"/>
      <c r="K14" s="16"/>
      <c r="P14" s="27"/>
      <c r="X14" s="16"/>
      <c r="Z14" s="16"/>
      <c r="AB14" s="16"/>
      <c r="AF14" s="16"/>
      <c r="AG14" s="16"/>
      <c r="AH14" s="16"/>
    </row>
    <row r="15" spans="1:62" ht="15.75">
      <c r="G15" s="16"/>
      <c r="I15" s="16"/>
      <c r="K15" s="16"/>
      <c r="P15" s="28"/>
      <c r="X15" s="16"/>
      <c r="Z15" s="16"/>
      <c r="AB15" s="16"/>
      <c r="AE15" s="16"/>
      <c r="AF15" s="16"/>
      <c r="AG15" s="16"/>
      <c r="AH15" s="16"/>
    </row>
    <row r="16" spans="1:62">
      <c r="G16" s="16"/>
      <c r="I16" s="16"/>
      <c r="K16" s="16"/>
      <c r="P16" s="29"/>
      <c r="X16" s="16"/>
      <c r="Z16" s="16"/>
      <c r="AB16" s="16"/>
      <c r="AE16" s="16"/>
      <c r="AF16" s="16"/>
      <c r="AG16" s="16"/>
      <c r="AH16" s="16"/>
    </row>
    <row r="17" spans="7:34">
      <c r="G17" s="16"/>
      <c r="I17" s="16"/>
      <c r="K17" s="16"/>
      <c r="X17" s="16"/>
      <c r="Z17" s="16"/>
      <c r="AB17" s="16"/>
      <c r="AE17" s="16"/>
      <c r="AF17" s="16"/>
      <c r="AG17" s="16"/>
      <c r="AH17" s="16"/>
    </row>
    <row r="18" spans="7:34">
      <c r="G18" s="16"/>
      <c r="K18" s="16"/>
      <c r="X18" s="16"/>
      <c r="Z18" s="16"/>
      <c r="AB18" s="16"/>
    </row>
    <row r="19" spans="7:34">
      <c r="X19" s="16"/>
      <c r="Z19" s="16"/>
      <c r="AB19" s="16"/>
    </row>
    <row r="20" spans="7:34">
      <c r="X20" s="16"/>
      <c r="Z20" s="16"/>
      <c r="AB20" s="16"/>
    </row>
    <row r="21" spans="7:34">
      <c r="Z21" s="16"/>
      <c r="AB21" s="16"/>
    </row>
  </sheetData>
  <mergeCells count="37">
    <mergeCell ref="B1:C1"/>
    <mergeCell ref="G1:Q1"/>
    <mergeCell ref="AI2"/>
    <mergeCell ref="AJ2"/>
    <mergeCell ref="AK2"/>
    <mergeCell ref="D1:F1"/>
    <mergeCell ref="R1:U1"/>
    <mergeCell ref="V1:AH1"/>
    <mergeCell ref="BH2"/>
    <mergeCell ref="BI2"/>
    <mergeCell ref="AX2"/>
    <mergeCell ref="AY2"/>
    <mergeCell ref="AZ2"/>
    <mergeCell ref="BA2"/>
    <mergeCell ref="BB2"/>
    <mergeCell ref="AN2"/>
    <mergeCell ref="BJ2"/>
    <mergeCell ref="BC2"/>
    <mergeCell ref="BD2"/>
    <mergeCell ref="BE2"/>
    <mergeCell ref="BF2"/>
    <mergeCell ref="BG2"/>
    <mergeCell ref="AO2"/>
    <mergeCell ref="AP2"/>
    <mergeCell ref="AQ2"/>
    <mergeCell ref="AR2"/>
    <mergeCell ref="AU2"/>
    <mergeCell ref="AV2"/>
    <mergeCell ref="AW2"/>
    <mergeCell ref="AS2"/>
    <mergeCell ref="AT2"/>
    <mergeCell ref="AE12:AH12"/>
    <mergeCell ref="AM2"/>
    <mergeCell ref="AE2"/>
    <mergeCell ref="AF2"/>
    <mergeCell ref="AG2"/>
    <mergeCell ref="AL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9"/>
  <sheetViews>
    <sheetView zoomScale="120" zoomScaleNormal="120" zoomScalePageLayoutView="120" workbookViewId="0">
      <pane xSplit="1" topLeftCell="BL1" activePane="topRight" state="frozen"/>
      <selection activeCell="AN1" sqref="AN1"/>
      <selection pane="topRight" activeCell="CA2" sqref="CA2"/>
    </sheetView>
  </sheetViews>
  <sheetFormatPr defaultColWidth="8.85546875" defaultRowHeight="15"/>
  <cols>
    <col min="1" max="1" width="18.42578125" style="65" customWidth="1"/>
    <col min="2" max="7" width="9.28515625" bestFit="1" customWidth="1"/>
    <col min="8" max="8" width="9.28515625" style="16" bestFit="1" customWidth="1"/>
    <col min="9" max="9" width="10.140625" bestFit="1" customWidth="1"/>
    <col min="10" max="10" width="9.28515625" bestFit="1" customWidth="1"/>
    <col min="11" max="32" width="9.28515625" style="16" bestFit="1" customWidth="1"/>
    <col min="34" max="34" width="9.28515625" style="16" bestFit="1" customWidth="1"/>
    <col min="35" max="35" width="9.28515625" bestFit="1" customWidth="1"/>
    <col min="36" max="36" width="9.28515625" style="16" bestFit="1" customWidth="1"/>
    <col min="37" max="37" width="9.28515625" style="8" bestFit="1" customWidth="1"/>
    <col min="38" max="38" width="9.28515625" bestFit="1" customWidth="1"/>
    <col min="39" max="40" width="9.28515625" style="16" bestFit="1" customWidth="1"/>
    <col min="41" max="41" width="9.28515625" bestFit="1" customWidth="1"/>
    <col min="42" max="42" width="9.28515625" style="16" bestFit="1" customWidth="1"/>
    <col min="43" max="44" width="9.28515625" bestFit="1" customWidth="1"/>
    <col min="45" max="50" width="9.28515625" style="16" bestFit="1" customWidth="1"/>
    <col min="51" max="55" width="9.28515625" style="8" bestFit="1" customWidth="1"/>
    <col min="56" max="59" width="9.28515625" bestFit="1" customWidth="1"/>
    <col min="60" max="64" width="9.28515625" style="8" bestFit="1" customWidth="1"/>
    <col min="65" max="66" width="8.85546875" style="78"/>
    <col min="67" max="70" width="8.85546875" style="16"/>
    <col min="71" max="76" width="8.85546875" style="78"/>
    <col min="77" max="78" width="8.85546875" style="16"/>
    <col min="79" max="79" width="8.85546875" style="78"/>
  </cols>
  <sheetData>
    <row r="1" spans="1:86" s="82" customFormat="1" ht="50.25" customHeight="1">
      <c r="A1" s="154" t="s">
        <v>0</v>
      </c>
      <c r="B1" s="130" t="s">
        <v>880</v>
      </c>
      <c r="C1" s="680" t="s">
        <v>1159</v>
      </c>
      <c r="D1" s="681"/>
      <c r="E1" s="681"/>
      <c r="F1" s="681"/>
      <c r="G1" s="681"/>
      <c r="H1" s="681"/>
      <c r="I1" s="681"/>
      <c r="J1" s="682"/>
      <c r="K1" s="680" t="s">
        <v>881</v>
      </c>
      <c r="L1" s="681"/>
      <c r="M1" s="681"/>
      <c r="N1" s="681"/>
      <c r="O1" s="682"/>
      <c r="P1" s="680" t="s">
        <v>882</v>
      </c>
      <c r="Q1" s="681"/>
      <c r="R1" s="681"/>
      <c r="S1" s="681"/>
      <c r="T1" s="681"/>
      <c r="U1" s="681"/>
      <c r="V1" s="681"/>
      <c r="W1" s="681"/>
      <c r="X1" s="681"/>
      <c r="Y1" s="681"/>
      <c r="Z1" s="681"/>
      <c r="AA1" s="681"/>
      <c r="AB1" s="681"/>
      <c r="AC1" s="681"/>
      <c r="AD1" s="681"/>
      <c r="AE1" s="681"/>
      <c r="AF1" s="681"/>
      <c r="AG1" s="681"/>
      <c r="AH1" s="681"/>
      <c r="AI1" s="681"/>
      <c r="AJ1" s="681"/>
      <c r="AK1" s="682"/>
      <c r="AL1" s="680" t="s">
        <v>883</v>
      </c>
      <c r="AM1" s="681"/>
      <c r="AN1" s="689"/>
      <c r="AO1" s="689"/>
      <c r="AP1" s="689"/>
      <c r="AQ1" s="689"/>
      <c r="AR1" s="689"/>
      <c r="AS1" s="689"/>
      <c r="AT1" s="690"/>
      <c r="AU1" s="678" t="s">
        <v>884</v>
      </c>
      <c r="AV1" s="692"/>
      <c r="AW1" s="691"/>
      <c r="AX1" s="680" t="s">
        <v>885</v>
      </c>
      <c r="AY1" s="681"/>
      <c r="AZ1" s="681"/>
      <c r="BA1" s="681"/>
      <c r="BB1" s="681"/>
      <c r="BC1" s="681"/>
      <c r="BD1" s="681"/>
      <c r="BE1" s="681"/>
      <c r="BF1" s="681"/>
      <c r="BG1" s="681"/>
      <c r="BH1" s="681"/>
      <c r="BI1" s="682"/>
      <c r="BJ1" s="688" t="s">
        <v>886</v>
      </c>
      <c r="BK1" s="689"/>
      <c r="BL1" s="689"/>
      <c r="BM1" s="689"/>
      <c r="BN1" s="689"/>
      <c r="BO1" s="689"/>
      <c r="BP1" s="689"/>
      <c r="BQ1" s="689"/>
      <c r="BR1" s="689"/>
      <c r="BS1" s="689"/>
      <c r="BT1" s="689"/>
      <c r="BU1" s="689"/>
      <c r="BV1" s="689"/>
      <c r="BW1" s="689"/>
      <c r="BX1" s="689"/>
      <c r="BY1" s="689"/>
      <c r="BZ1" s="689"/>
      <c r="CA1" s="689"/>
      <c r="CB1" s="689"/>
      <c r="CC1" s="690"/>
      <c r="CD1" s="88"/>
      <c r="CE1" s="88"/>
      <c r="CF1" s="88"/>
      <c r="CG1" s="88"/>
      <c r="CH1" s="88"/>
    </row>
    <row r="2" spans="1:86" s="101" customFormat="1" ht="191.25">
      <c r="A2" s="155" t="s">
        <v>2</v>
      </c>
      <c r="B2" s="131" t="s">
        <v>46</v>
      </c>
      <c r="C2" s="123" t="s">
        <v>174</v>
      </c>
      <c r="D2" s="84" t="s">
        <v>643</v>
      </c>
      <c r="E2" s="84" t="s">
        <v>175</v>
      </c>
      <c r="F2" s="84" t="s">
        <v>208</v>
      </c>
      <c r="G2" s="84" t="s">
        <v>209</v>
      </c>
      <c r="H2" s="84" t="s">
        <v>385</v>
      </c>
      <c r="I2" s="84" t="s">
        <v>387</v>
      </c>
      <c r="J2" s="124" t="s">
        <v>465</v>
      </c>
      <c r="K2" s="123" t="s">
        <v>212</v>
      </c>
      <c r="L2" s="84" t="s">
        <v>211</v>
      </c>
      <c r="M2" s="84" t="s">
        <v>210</v>
      </c>
      <c r="N2" s="84" t="s">
        <v>213</v>
      </c>
      <c r="O2" s="124" t="s">
        <v>174</v>
      </c>
      <c r="P2" s="440" t="s">
        <v>388</v>
      </c>
      <c r="Q2" s="119" t="s">
        <v>389</v>
      </c>
      <c r="R2" s="119" t="s">
        <v>390</v>
      </c>
      <c r="S2" s="119" t="s">
        <v>391</v>
      </c>
      <c r="T2" s="119" t="s">
        <v>392</v>
      </c>
      <c r="U2" s="119" t="s">
        <v>393</v>
      </c>
      <c r="V2" s="119" t="s">
        <v>394</v>
      </c>
      <c r="W2" s="119" t="s">
        <v>395</v>
      </c>
      <c r="X2" s="119" t="s">
        <v>396</v>
      </c>
      <c r="Y2" s="119" t="s">
        <v>397</v>
      </c>
      <c r="Z2" s="119" t="s">
        <v>398</v>
      </c>
      <c r="AA2" s="119" t="s">
        <v>399</v>
      </c>
      <c r="AB2" s="119" t="s">
        <v>400</v>
      </c>
      <c r="AC2" s="119" t="s">
        <v>401</v>
      </c>
      <c r="AD2" s="119" t="s">
        <v>402</v>
      </c>
      <c r="AE2" s="119" t="s">
        <v>403</v>
      </c>
      <c r="AF2" s="119" t="s">
        <v>404</v>
      </c>
      <c r="AG2" s="119" t="s">
        <v>405</v>
      </c>
      <c r="AH2" s="119" t="s">
        <v>406</v>
      </c>
      <c r="AI2" s="119" t="s">
        <v>406</v>
      </c>
      <c r="AJ2" s="119" t="s">
        <v>407</v>
      </c>
      <c r="AK2" s="441" t="s">
        <v>408</v>
      </c>
      <c r="AL2" s="123" t="s">
        <v>47</v>
      </c>
      <c r="AM2" s="84" t="s">
        <v>746</v>
      </c>
      <c r="AN2" s="84" t="s">
        <v>747</v>
      </c>
      <c r="AO2" s="84" t="s">
        <v>748</v>
      </c>
      <c r="AP2" s="84" t="s">
        <v>32</v>
      </c>
      <c r="AQ2" s="84" t="s">
        <v>234</v>
      </c>
      <c r="AR2" s="84" t="s">
        <v>409</v>
      </c>
      <c r="AS2" s="84" t="s">
        <v>410</v>
      </c>
      <c r="AT2" s="124" t="s">
        <v>411</v>
      </c>
      <c r="AU2" s="123" t="s">
        <v>412</v>
      </c>
      <c r="AV2" s="84" t="s">
        <v>413</v>
      </c>
      <c r="AW2" s="124" t="s">
        <v>414</v>
      </c>
      <c r="AX2" s="123" t="s">
        <v>473</v>
      </c>
      <c r="AY2" s="84" t="s">
        <v>474</v>
      </c>
      <c r="AZ2" s="84" t="s">
        <v>475</v>
      </c>
      <c r="BA2" s="84" t="s">
        <v>476</v>
      </c>
      <c r="BB2" s="84" t="s">
        <v>477</v>
      </c>
      <c r="BC2" s="84" t="s">
        <v>478</v>
      </c>
      <c r="BD2" s="84" t="s">
        <v>235</v>
      </c>
      <c r="BE2" s="84" t="s">
        <v>236</v>
      </c>
      <c r="BF2" s="84" t="s">
        <v>237</v>
      </c>
      <c r="BG2" s="84" t="s">
        <v>238</v>
      </c>
      <c r="BH2" s="84" t="s">
        <v>239</v>
      </c>
      <c r="BI2" s="124" t="s">
        <v>240</v>
      </c>
      <c r="BJ2" s="123" t="s">
        <v>241</v>
      </c>
      <c r="BK2" s="84" t="s">
        <v>42</v>
      </c>
      <c r="BL2" s="84" t="s">
        <v>205</v>
      </c>
      <c r="BM2" s="523" t="s">
        <v>1069</v>
      </c>
      <c r="BN2" s="523" t="s">
        <v>1070</v>
      </c>
      <c r="BO2" s="84" t="s">
        <v>749</v>
      </c>
      <c r="BP2" s="84" t="s">
        <v>750</v>
      </c>
      <c r="BQ2" s="84" t="s">
        <v>751</v>
      </c>
      <c r="BR2" s="84" t="s">
        <v>752</v>
      </c>
      <c r="BS2" s="84" t="s">
        <v>242</v>
      </c>
      <c r="BT2" s="84" t="s">
        <v>243</v>
      </c>
      <c r="BU2" s="84" t="s">
        <v>244</v>
      </c>
      <c r="BV2" s="84" t="s">
        <v>245</v>
      </c>
      <c r="BW2" s="84" t="s">
        <v>246</v>
      </c>
      <c r="BX2" s="84" t="s">
        <v>247</v>
      </c>
      <c r="BY2" s="84" t="s">
        <v>1065</v>
      </c>
      <c r="BZ2" s="84" t="s">
        <v>1066</v>
      </c>
      <c r="CA2" s="84" t="s">
        <v>1074</v>
      </c>
      <c r="CB2" s="84" t="s">
        <v>249</v>
      </c>
      <c r="CC2" s="124" t="s">
        <v>248</v>
      </c>
      <c r="CD2" s="102"/>
    </row>
    <row r="3" spans="1:86" s="38" customFormat="1">
      <c r="A3" s="308" t="s">
        <v>5</v>
      </c>
      <c r="B3" s="420">
        <v>3.6</v>
      </c>
      <c r="C3" s="427">
        <v>818</v>
      </c>
      <c r="D3" s="371">
        <v>1.3</v>
      </c>
      <c r="E3" s="370">
        <v>68</v>
      </c>
      <c r="F3" s="371">
        <v>0.70000000000000007</v>
      </c>
      <c r="G3" s="371">
        <v>75</v>
      </c>
      <c r="H3" s="370"/>
      <c r="I3" s="370"/>
      <c r="J3" s="428">
        <v>4363</v>
      </c>
      <c r="K3" s="435">
        <v>6.6000000000000005</v>
      </c>
      <c r="L3" s="371">
        <v>75</v>
      </c>
      <c r="M3" s="371">
        <v>18.7</v>
      </c>
      <c r="N3" s="371">
        <v>68</v>
      </c>
      <c r="O3" s="436">
        <v>818</v>
      </c>
      <c r="P3" s="442">
        <v>84</v>
      </c>
      <c r="Q3" s="372">
        <v>95</v>
      </c>
      <c r="R3" s="372">
        <v>958</v>
      </c>
      <c r="S3" s="372">
        <v>851</v>
      </c>
      <c r="T3" s="372">
        <v>854</v>
      </c>
      <c r="U3" s="372">
        <v>1010</v>
      </c>
      <c r="V3" s="372">
        <v>764</v>
      </c>
      <c r="W3" s="372">
        <v>893</v>
      </c>
      <c r="X3" s="372">
        <v>798</v>
      </c>
      <c r="Y3" s="372">
        <v>1113</v>
      </c>
      <c r="Z3" s="372">
        <v>772</v>
      </c>
      <c r="AA3" s="372">
        <v>1627</v>
      </c>
      <c r="AB3" s="372">
        <v>520</v>
      </c>
      <c r="AC3" s="372">
        <v>1521</v>
      </c>
      <c r="AD3" s="372">
        <v>472</v>
      </c>
      <c r="AE3" s="372">
        <v>1834</v>
      </c>
      <c r="AF3" s="372">
        <v>104</v>
      </c>
      <c r="AG3" s="372">
        <v>415</v>
      </c>
      <c r="AH3" s="372">
        <v>0</v>
      </c>
      <c r="AI3" s="372">
        <v>5</v>
      </c>
      <c r="AJ3" s="372">
        <v>5326</v>
      </c>
      <c r="AK3" s="443">
        <v>9364</v>
      </c>
      <c r="AL3" s="427"/>
      <c r="AM3" s="373">
        <v>2.4</v>
      </c>
      <c r="AN3" s="371">
        <v>10.9</v>
      </c>
      <c r="AO3" s="371">
        <v>59</v>
      </c>
      <c r="AP3" s="370">
        <v>20</v>
      </c>
      <c r="AQ3" s="370">
        <v>79</v>
      </c>
      <c r="AR3" s="374">
        <v>5834</v>
      </c>
      <c r="AS3" s="374">
        <v>146931</v>
      </c>
      <c r="AT3" s="444">
        <v>6418</v>
      </c>
      <c r="AU3" s="446">
        <v>586</v>
      </c>
      <c r="AV3" s="374">
        <v>3532</v>
      </c>
      <c r="AW3" s="444">
        <v>8917</v>
      </c>
      <c r="AX3" s="427">
        <v>51.2</v>
      </c>
      <c r="AY3" s="370">
        <v>60.4</v>
      </c>
      <c r="AZ3" s="370">
        <v>44.8</v>
      </c>
      <c r="BA3" s="370">
        <v>61.7</v>
      </c>
      <c r="BB3" s="370">
        <v>57.1</v>
      </c>
      <c r="BC3" s="370">
        <v>55.9</v>
      </c>
      <c r="BD3" s="370">
        <v>45.6</v>
      </c>
      <c r="BE3" s="370">
        <v>42.1</v>
      </c>
      <c r="BF3" s="370">
        <v>48.8</v>
      </c>
      <c r="BG3" s="370">
        <v>50</v>
      </c>
      <c r="BH3" s="370">
        <v>49.3</v>
      </c>
      <c r="BI3" s="436">
        <v>37.1</v>
      </c>
      <c r="BJ3" s="427">
        <v>93.5</v>
      </c>
      <c r="BK3" s="371">
        <v>49.6</v>
      </c>
      <c r="BL3" s="371">
        <v>68</v>
      </c>
      <c r="BM3" s="280">
        <v>69.099999999999994</v>
      </c>
      <c r="BN3" s="280">
        <v>51.7</v>
      </c>
      <c r="BO3" s="280">
        <v>99.9</v>
      </c>
      <c r="BP3" s="280">
        <v>100</v>
      </c>
      <c r="BQ3" s="280">
        <v>98.6</v>
      </c>
      <c r="BR3" s="280">
        <v>98.2</v>
      </c>
      <c r="BS3" s="280">
        <v>84.6</v>
      </c>
      <c r="BT3" s="280">
        <v>96.4</v>
      </c>
      <c r="BU3" s="280">
        <v>73.099999999999994</v>
      </c>
      <c r="BV3" s="280">
        <v>88.4</v>
      </c>
      <c r="BW3" s="280">
        <v>86.6</v>
      </c>
      <c r="BX3" s="280">
        <v>78</v>
      </c>
      <c r="BY3" s="280">
        <v>98.2</v>
      </c>
      <c r="BZ3" s="280">
        <v>69.2</v>
      </c>
      <c r="CA3" s="280">
        <v>76.599999999999994</v>
      </c>
      <c r="CB3" s="370">
        <v>58.7</v>
      </c>
      <c r="CC3" s="436">
        <v>19</v>
      </c>
      <c r="CD3" s="11"/>
    </row>
    <row r="4" spans="1:86" s="38" customFormat="1">
      <c r="A4" s="308" t="s">
        <v>7</v>
      </c>
      <c r="B4" s="420">
        <v>3.5</v>
      </c>
      <c r="C4" s="427">
        <v>335</v>
      </c>
      <c r="D4" s="371">
        <v>0.8</v>
      </c>
      <c r="E4" s="370">
        <v>75</v>
      </c>
      <c r="F4" s="371">
        <v>0.89999999999999991</v>
      </c>
      <c r="G4" s="371">
        <v>73</v>
      </c>
      <c r="H4" s="370"/>
      <c r="I4" s="370"/>
      <c r="J4" s="428">
        <v>3313</v>
      </c>
      <c r="K4" s="435">
        <v>10.6</v>
      </c>
      <c r="L4" s="371">
        <v>48</v>
      </c>
      <c r="M4" s="371">
        <v>24.099999999999998</v>
      </c>
      <c r="N4" s="371">
        <v>47</v>
      </c>
      <c r="O4" s="436">
        <v>335</v>
      </c>
      <c r="P4" s="442">
        <v>46</v>
      </c>
      <c r="Q4" s="372">
        <v>34</v>
      </c>
      <c r="R4" s="372">
        <v>292</v>
      </c>
      <c r="S4" s="372">
        <v>231</v>
      </c>
      <c r="T4" s="372">
        <v>399</v>
      </c>
      <c r="U4" s="372">
        <v>333</v>
      </c>
      <c r="V4" s="372">
        <v>493</v>
      </c>
      <c r="W4" s="372">
        <v>339</v>
      </c>
      <c r="X4" s="372">
        <v>390</v>
      </c>
      <c r="Y4" s="372">
        <v>484</v>
      </c>
      <c r="Z4" s="372">
        <v>406</v>
      </c>
      <c r="AA4" s="372">
        <v>905</v>
      </c>
      <c r="AB4" s="372">
        <v>371</v>
      </c>
      <c r="AC4" s="372">
        <v>1124</v>
      </c>
      <c r="AD4" s="372">
        <v>283</v>
      </c>
      <c r="AE4" s="372">
        <v>926</v>
      </c>
      <c r="AF4" s="372">
        <v>44</v>
      </c>
      <c r="AG4" s="372">
        <v>135</v>
      </c>
      <c r="AH4" s="372">
        <v>0</v>
      </c>
      <c r="AI4" s="372">
        <v>0</v>
      </c>
      <c r="AJ4" s="372">
        <v>2724</v>
      </c>
      <c r="AK4" s="443">
        <v>4511</v>
      </c>
      <c r="AL4" s="427"/>
      <c r="AM4" s="373">
        <v>2.9000000000000004</v>
      </c>
      <c r="AN4" s="371">
        <v>12.1</v>
      </c>
      <c r="AO4" s="371">
        <v>39</v>
      </c>
      <c r="AP4" s="370">
        <v>27.3</v>
      </c>
      <c r="AQ4" s="370">
        <v>75</v>
      </c>
      <c r="AR4" s="374">
        <v>5026</v>
      </c>
      <c r="AS4" s="374">
        <v>102747</v>
      </c>
      <c r="AT4" s="444">
        <v>3526</v>
      </c>
      <c r="AU4" s="447">
        <v>1048</v>
      </c>
      <c r="AV4" s="374">
        <v>4778</v>
      </c>
      <c r="AW4" s="444">
        <v>10148</v>
      </c>
      <c r="AX4" s="427">
        <v>34.6</v>
      </c>
      <c r="AY4" s="370">
        <v>46.1</v>
      </c>
      <c r="AZ4" s="370">
        <v>30.5</v>
      </c>
      <c r="BA4" s="370">
        <v>40</v>
      </c>
      <c r="BB4" s="370">
        <v>48</v>
      </c>
      <c r="BC4" s="370">
        <v>40.5</v>
      </c>
      <c r="BD4" s="370">
        <v>40.799999999999997</v>
      </c>
      <c r="BE4" s="370">
        <v>39.1</v>
      </c>
      <c r="BF4" s="370">
        <v>42.4</v>
      </c>
      <c r="BG4" s="370">
        <v>50.9</v>
      </c>
      <c r="BH4" s="370">
        <v>34.1</v>
      </c>
      <c r="BI4" s="436">
        <v>39.799999999999997</v>
      </c>
      <c r="BJ4" s="427">
        <v>93</v>
      </c>
      <c r="BK4" s="371">
        <v>57.999999999999993</v>
      </c>
      <c r="BL4" s="371">
        <v>48</v>
      </c>
      <c r="BM4" s="280">
        <v>70.599999999999994</v>
      </c>
      <c r="BN4" s="280">
        <v>60.7</v>
      </c>
      <c r="BO4" s="280">
        <v>98.7</v>
      </c>
      <c r="BP4" s="280">
        <v>96</v>
      </c>
      <c r="BQ4" s="280">
        <v>96.399999999999991</v>
      </c>
      <c r="BR4" s="280">
        <v>94.3</v>
      </c>
      <c r="BS4" s="296">
        <v>68.7</v>
      </c>
      <c r="BT4" s="296">
        <v>83.5</v>
      </c>
      <c r="BU4" s="296">
        <v>51.8</v>
      </c>
      <c r="BV4" s="296">
        <v>73.5</v>
      </c>
      <c r="BW4" s="296">
        <v>74.7</v>
      </c>
      <c r="BX4" s="296">
        <v>57.5</v>
      </c>
      <c r="BY4" s="280">
        <v>91.8</v>
      </c>
      <c r="BZ4" s="280">
        <v>55.3</v>
      </c>
      <c r="CA4" s="280">
        <v>77.400000000000006</v>
      </c>
      <c r="CB4" s="371">
        <v>56.3</v>
      </c>
      <c r="CC4" s="436">
        <v>35</v>
      </c>
      <c r="CD4" s="11"/>
    </row>
    <row r="5" spans="1:86" s="38" customFormat="1">
      <c r="A5" s="308" t="s">
        <v>6</v>
      </c>
      <c r="B5" s="420">
        <v>3.7</v>
      </c>
      <c r="C5" s="427">
        <v>1800</v>
      </c>
      <c r="D5" s="371">
        <v>2.8000000000000003</v>
      </c>
      <c r="E5" s="370">
        <v>43</v>
      </c>
      <c r="F5" s="371">
        <v>3.2</v>
      </c>
      <c r="G5" s="371">
        <v>65</v>
      </c>
      <c r="H5" s="370"/>
      <c r="I5" s="370"/>
      <c r="J5" s="428">
        <v>6363</v>
      </c>
      <c r="K5" s="435">
        <v>11.3</v>
      </c>
      <c r="L5" s="371">
        <v>42</v>
      </c>
      <c r="M5" s="371">
        <v>27.900000000000002</v>
      </c>
      <c r="N5" s="371">
        <v>21</v>
      </c>
      <c r="O5" s="436">
        <v>1800</v>
      </c>
      <c r="P5" s="442">
        <v>91</v>
      </c>
      <c r="Q5" s="372">
        <v>71</v>
      </c>
      <c r="R5" s="372">
        <v>696</v>
      </c>
      <c r="S5" s="372">
        <v>560</v>
      </c>
      <c r="T5" s="372">
        <v>718</v>
      </c>
      <c r="U5" s="372">
        <v>583</v>
      </c>
      <c r="V5" s="372">
        <v>875</v>
      </c>
      <c r="W5" s="372">
        <v>620</v>
      </c>
      <c r="X5" s="372">
        <v>777</v>
      </c>
      <c r="Y5" s="372">
        <v>847</v>
      </c>
      <c r="Z5" s="372">
        <v>708</v>
      </c>
      <c r="AA5" s="372">
        <v>1297</v>
      </c>
      <c r="AB5" s="372">
        <v>643</v>
      </c>
      <c r="AC5" s="372">
        <v>1627</v>
      </c>
      <c r="AD5" s="372">
        <v>520</v>
      </c>
      <c r="AE5" s="372">
        <v>1574</v>
      </c>
      <c r="AF5" s="372">
        <v>79</v>
      </c>
      <c r="AG5" s="372">
        <v>229</v>
      </c>
      <c r="AH5" s="372">
        <v>0</v>
      </c>
      <c r="AI5" s="372">
        <v>0</v>
      </c>
      <c r="AJ5" s="372">
        <v>5107</v>
      </c>
      <c r="AK5" s="443">
        <v>7408</v>
      </c>
      <c r="AL5" s="427"/>
      <c r="AM5" s="373">
        <v>3.1</v>
      </c>
      <c r="AN5" s="371">
        <v>13.200000000000001</v>
      </c>
      <c r="AO5" s="371">
        <v>25</v>
      </c>
      <c r="AP5" s="370">
        <v>32.700000000000003</v>
      </c>
      <c r="AQ5" s="370">
        <v>72</v>
      </c>
      <c r="AR5" s="374">
        <v>7735</v>
      </c>
      <c r="AS5" s="374">
        <v>154673</v>
      </c>
      <c r="AT5" s="444">
        <v>6874</v>
      </c>
      <c r="AU5" s="447">
        <v>1500</v>
      </c>
      <c r="AV5" s="374">
        <v>8171</v>
      </c>
      <c r="AW5" s="444">
        <v>20766</v>
      </c>
      <c r="AX5" s="427">
        <v>43.7</v>
      </c>
      <c r="AY5" s="370">
        <v>39.799999999999997</v>
      </c>
      <c r="AZ5" s="370">
        <v>40.700000000000003</v>
      </c>
      <c r="BA5" s="370">
        <v>45.9</v>
      </c>
      <c r="BB5" s="370">
        <v>38.799999999999997</v>
      </c>
      <c r="BC5" s="370">
        <v>41.7</v>
      </c>
      <c r="BD5" s="370">
        <v>41.7</v>
      </c>
      <c r="BE5" s="370">
        <v>38.9</v>
      </c>
      <c r="BF5" s="370">
        <v>44.5</v>
      </c>
      <c r="BG5" s="370">
        <v>50.3</v>
      </c>
      <c r="BH5" s="370">
        <v>35.200000000000003</v>
      </c>
      <c r="BI5" s="436">
        <v>39.6</v>
      </c>
      <c r="BJ5" s="427">
        <v>92.4</v>
      </c>
      <c r="BK5" s="371">
        <v>55.900000000000006</v>
      </c>
      <c r="BL5" s="371">
        <v>57</v>
      </c>
      <c r="BM5" s="280">
        <v>69</v>
      </c>
      <c r="BN5" s="280">
        <v>54.8</v>
      </c>
      <c r="BO5" s="280">
        <v>99.8</v>
      </c>
      <c r="BP5" s="280">
        <v>99.5</v>
      </c>
      <c r="BQ5" s="280">
        <v>96.5</v>
      </c>
      <c r="BR5" s="280">
        <v>92.600000000000009</v>
      </c>
      <c r="BS5" s="296">
        <v>73.400000000000006</v>
      </c>
      <c r="BT5" s="296">
        <v>86.5</v>
      </c>
      <c r="BU5" s="296">
        <v>58.3</v>
      </c>
      <c r="BV5" s="296">
        <v>81.3</v>
      </c>
      <c r="BW5" s="296">
        <v>72.2</v>
      </c>
      <c r="BX5" s="296">
        <v>63.9</v>
      </c>
      <c r="BY5" s="280">
        <v>93.3</v>
      </c>
      <c r="BZ5" s="280">
        <v>58.2</v>
      </c>
      <c r="CA5" s="280">
        <v>69.900000000000006</v>
      </c>
      <c r="CB5" s="371">
        <v>53.3</v>
      </c>
      <c r="CC5" s="436">
        <v>53</v>
      </c>
      <c r="CD5" s="11"/>
    </row>
    <row r="6" spans="1:86" s="38" customFormat="1">
      <c r="A6" s="308" t="s">
        <v>4</v>
      </c>
      <c r="B6" s="420">
        <v>3.6</v>
      </c>
      <c r="C6" s="427">
        <v>1575</v>
      </c>
      <c r="D6" s="371">
        <v>2.6</v>
      </c>
      <c r="E6" s="370">
        <v>46</v>
      </c>
      <c r="F6" s="371">
        <v>1.2</v>
      </c>
      <c r="G6" s="371">
        <v>71</v>
      </c>
      <c r="H6" s="370"/>
      <c r="I6" s="370"/>
      <c r="J6" s="428">
        <v>5465</v>
      </c>
      <c r="K6" s="435">
        <v>9</v>
      </c>
      <c r="L6" s="371">
        <v>68</v>
      </c>
      <c r="M6" s="371">
        <v>27.6</v>
      </c>
      <c r="N6" s="371">
        <v>22</v>
      </c>
      <c r="O6" s="436">
        <v>1575</v>
      </c>
      <c r="P6" s="442">
        <v>63</v>
      </c>
      <c r="Q6" s="372">
        <v>81</v>
      </c>
      <c r="R6" s="372">
        <v>660</v>
      </c>
      <c r="S6" s="372">
        <v>584</v>
      </c>
      <c r="T6" s="372">
        <v>722</v>
      </c>
      <c r="U6" s="372">
        <v>664</v>
      </c>
      <c r="V6" s="372">
        <v>829</v>
      </c>
      <c r="W6" s="372">
        <v>770</v>
      </c>
      <c r="X6" s="372">
        <v>878</v>
      </c>
      <c r="Y6" s="372">
        <v>1166</v>
      </c>
      <c r="Z6" s="372">
        <v>759</v>
      </c>
      <c r="AA6" s="372">
        <v>1600</v>
      </c>
      <c r="AB6" s="372">
        <v>594</v>
      </c>
      <c r="AC6" s="372">
        <v>1877</v>
      </c>
      <c r="AD6" s="372">
        <v>570</v>
      </c>
      <c r="AE6" s="372">
        <v>2013</v>
      </c>
      <c r="AF6" s="372">
        <v>136</v>
      </c>
      <c r="AG6" s="372">
        <v>335</v>
      </c>
      <c r="AH6" s="372">
        <v>0</v>
      </c>
      <c r="AI6" s="372">
        <v>8</v>
      </c>
      <c r="AJ6" s="372">
        <v>5211</v>
      </c>
      <c r="AK6" s="443">
        <v>9098</v>
      </c>
      <c r="AL6" s="427"/>
      <c r="AM6" s="373">
        <v>3.2</v>
      </c>
      <c r="AN6" s="371">
        <v>12</v>
      </c>
      <c r="AO6" s="371">
        <v>40</v>
      </c>
      <c r="AP6" s="370">
        <v>36.1</v>
      </c>
      <c r="AQ6" s="370">
        <v>69</v>
      </c>
      <c r="AR6" s="374">
        <v>6457</v>
      </c>
      <c r="AS6" s="374">
        <v>138563</v>
      </c>
      <c r="AT6" s="444">
        <v>6312</v>
      </c>
      <c r="AU6" s="447">
        <v>1204</v>
      </c>
      <c r="AV6" s="374">
        <v>5864</v>
      </c>
      <c r="AW6" s="444">
        <v>13473</v>
      </c>
      <c r="AX6" s="427">
        <v>59</v>
      </c>
      <c r="AY6" s="370">
        <v>49.7</v>
      </c>
      <c r="AZ6" s="370">
        <v>57.3</v>
      </c>
      <c r="BA6" s="370">
        <v>63.9</v>
      </c>
      <c r="BB6" s="370">
        <v>41.4</v>
      </c>
      <c r="BC6" s="370">
        <v>54.1</v>
      </c>
      <c r="BD6" s="370">
        <v>46.3</v>
      </c>
      <c r="BE6" s="370">
        <v>38.200000000000003</v>
      </c>
      <c r="BF6" s="370">
        <v>53.6</v>
      </c>
      <c r="BG6" s="370">
        <v>59.9</v>
      </c>
      <c r="BH6" s="370">
        <v>39.299999999999997</v>
      </c>
      <c r="BI6" s="436">
        <v>41.5</v>
      </c>
      <c r="BJ6" s="427">
        <v>91.4</v>
      </c>
      <c r="BK6" s="371">
        <v>57.599999999999994</v>
      </c>
      <c r="BL6" s="371">
        <v>53</v>
      </c>
      <c r="BM6" s="280">
        <v>77.2</v>
      </c>
      <c r="BN6" s="280">
        <v>61.8</v>
      </c>
      <c r="BO6" s="280">
        <v>99.1</v>
      </c>
      <c r="BP6" s="280">
        <v>97.7</v>
      </c>
      <c r="BQ6" s="280">
        <v>94.6</v>
      </c>
      <c r="BR6" s="280">
        <v>91.7</v>
      </c>
      <c r="BS6" s="296">
        <v>68</v>
      </c>
      <c r="BT6" s="296">
        <v>87.7</v>
      </c>
      <c r="BU6" s="296">
        <v>48.5</v>
      </c>
      <c r="BV6" s="296">
        <v>63.5</v>
      </c>
      <c r="BW6" s="296">
        <v>73.599999999999994</v>
      </c>
      <c r="BX6" s="296">
        <v>65.7</v>
      </c>
      <c r="BY6" s="280">
        <v>96.3</v>
      </c>
      <c r="BZ6" s="280">
        <v>56.8</v>
      </c>
      <c r="CA6" s="280">
        <v>76.2</v>
      </c>
      <c r="CB6" s="371">
        <v>53</v>
      </c>
      <c r="CC6" s="436">
        <v>54</v>
      </c>
      <c r="CD6" s="11"/>
    </row>
    <row r="7" spans="1:86" s="38" customFormat="1">
      <c r="A7" s="314" t="s">
        <v>8</v>
      </c>
      <c r="B7" s="421"/>
      <c r="C7" s="429">
        <v>4528</v>
      </c>
      <c r="D7" s="379">
        <v>2</v>
      </c>
      <c r="E7" s="378">
        <v>17</v>
      </c>
      <c r="F7" s="379">
        <v>1.5</v>
      </c>
      <c r="G7" s="379">
        <v>17</v>
      </c>
      <c r="H7" s="378"/>
      <c r="I7" s="378"/>
      <c r="J7" s="430"/>
      <c r="K7" s="437">
        <v>9.3000000000000007</v>
      </c>
      <c r="L7" s="379">
        <v>16</v>
      </c>
      <c r="M7" s="379">
        <v>24.4</v>
      </c>
      <c r="N7" s="379">
        <v>14</v>
      </c>
      <c r="O7" s="430">
        <v>4528</v>
      </c>
      <c r="P7" s="429"/>
      <c r="Q7" s="378"/>
      <c r="R7" s="378"/>
      <c r="S7" s="378"/>
      <c r="T7" s="378"/>
      <c r="U7" s="378"/>
      <c r="V7" s="378"/>
      <c r="W7" s="378"/>
      <c r="X7" s="378"/>
      <c r="Y7" s="378"/>
      <c r="Z7" s="378"/>
      <c r="AA7" s="378"/>
      <c r="AB7" s="378"/>
      <c r="AC7" s="378"/>
      <c r="AD7" s="378"/>
      <c r="AE7" s="378"/>
      <c r="AF7" s="378"/>
      <c r="AG7" s="378"/>
      <c r="AH7" s="378"/>
      <c r="AI7" s="378"/>
      <c r="AJ7" s="378"/>
      <c r="AK7" s="430"/>
      <c r="AL7" s="429"/>
      <c r="AM7" s="380">
        <v>2.9000000000000004</v>
      </c>
      <c r="AN7" s="379">
        <v>12.1</v>
      </c>
      <c r="AO7" s="379">
        <v>12</v>
      </c>
      <c r="AP7" s="378">
        <v>29.1</v>
      </c>
      <c r="AQ7" s="378">
        <v>17</v>
      </c>
      <c r="AR7" s="378"/>
      <c r="AS7" s="378"/>
      <c r="AT7" s="430"/>
      <c r="AU7" s="448">
        <v>4338</v>
      </c>
      <c r="AV7" s="381">
        <v>22345</v>
      </c>
      <c r="AW7" s="449">
        <v>53304</v>
      </c>
      <c r="AX7" s="429"/>
      <c r="AY7" s="378"/>
      <c r="AZ7" s="378"/>
      <c r="BA7" s="378"/>
      <c r="BB7" s="378"/>
      <c r="BC7" s="378"/>
      <c r="BD7" s="378"/>
      <c r="BE7" s="378"/>
      <c r="BF7" s="378"/>
      <c r="BG7" s="378"/>
      <c r="BH7" s="378"/>
      <c r="BI7" s="430"/>
      <c r="BJ7" s="429"/>
      <c r="BK7" s="379"/>
      <c r="BL7" s="378" t="s">
        <v>173</v>
      </c>
      <c r="BM7" s="288"/>
      <c r="BN7" s="288"/>
      <c r="BO7" s="288"/>
      <c r="BP7" s="288"/>
      <c r="BQ7" s="288"/>
      <c r="BR7" s="288"/>
      <c r="BS7" s="287"/>
      <c r="BT7" s="287"/>
      <c r="BU7" s="287"/>
      <c r="BV7" s="287"/>
      <c r="BW7" s="287"/>
      <c r="BX7" s="287"/>
      <c r="BY7" s="288"/>
      <c r="BZ7" s="288"/>
      <c r="CA7" s="288"/>
      <c r="CB7" s="378" t="s">
        <v>173</v>
      </c>
      <c r="CC7" s="430" t="s">
        <v>173</v>
      </c>
      <c r="CD7" s="11"/>
    </row>
    <row r="8" spans="1:86" s="38" customFormat="1">
      <c r="A8" s="156" t="s">
        <v>9</v>
      </c>
      <c r="B8" s="422"/>
      <c r="C8" s="431">
        <v>8090</v>
      </c>
      <c r="D8" s="86">
        <v>2.1</v>
      </c>
      <c r="E8" s="85">
        <v>9</v>
      </c>
      <c r="F8" s="86">
        <v>2.8000000000000003</v>
      </c>
      <c r="G8" s="86">
        <v>9</v>
      </c>
      <c r="H8" s="85"/>
      <c r="I8" s="85"/>
      <c r="J8" s="432"/>
      <c r="K8" s="438">
        <v>9.8000000000000007</v>
      </c>
      <c r="L8" s="86">
        <v>9</v>
      </c>
      <c r="M8" s="86">
        <v>25.2</v>
      </c>
      <c r="N8" s="86">
        <v>7</v>
      </c>
      <c r="O8" s="432">
        <v>8090</v>
      </c>
      <c r="P8" s="431"/>
      <c r="Q8" s="85"/>
      <c r="R8" s="85"/>
      <c r="S8" s="85"/>
      <c r="T8" s="85"/>
      <c r="U8" s="85"/>
      <c r="V8" s="85"/>
      <c r="W8" s="85"/>
      <c r="X8" s="85"/>
      <c r="Y8" s="85"/>
      <c r="Z8" s="85"/>
      <c r="AA8" s="85"/>
      <c r="AB8" s="85"/>
      <c r="AC8" s="85"/>
      <c r="AD8" s="85"/>
      <c r="AE8" s="85"/>
      <c r="AF8" s="85"/>
      <c r="AG8" s="85"/>
      <c r="AH8" s="85"/>
      <c r="AI8" s="85"/>
      <c r="AJ8" s="85"/>
      <c r="AK8" s="432"/>
      <c r="AL8" s="431"/>
      <c r="AM8" s="115"/>
      <c r="AN8" s="86">
        <v>11.799999999999999</v>
      </c>
      <c r="AO8" s="86">
        <v>8</v>
      </c>
      <c r="AP8" s="85">
        <v>36</v>
      </c>
      <c r="AQ8" s="85">
        <v>9</v>
      </c>
      <c r="AR8" s="85"/>
      <c r="AS8" s="85"/>
      <c r="AT8" s="432"/>
      <c r="AU8" s="431"/>
      <c r="AV8" s="85"/>
      <c r="AW8" s="432"/>
      <c r="AX8" s="431">
        <v>48.8</v>
      </c>
      <c r="AY8" s="85">
        <v>49.9</v>
      </c>
      <c r="AZ8" s="85">
        <v>42.4</v>
      </c>
      <c r="BA8" s="85">
        <v>55.2</v>
      </c>
      <c r="BB8" s="85">
        <v>49.1</v>
      </c>
      <c r="BC8" s="85">
        <v>49.4</v>
      </c>
      <c r="BD8" s="85"/>
      <c r="BE8" s="85"/>
      <c r="BF8" s="85"/>
      <c r="BG8" s="85"/>
      <c r="BH8" s="85"/>
      <c r="BI8" s="432"/>
      <c r="BJ8" s="431"/>
      <c r="BK8" s="86">
        <v>54.7</v>
      </c>
      <c r="BL8" s="85" t="s">
        <v>173</v>
      </c>
      <c r="BM8" s="56"/>
      <c r="BN8" s="56"/>
      <c r="BO8" s="56">
        <v>99.2</v>
      </c>
      <c r="BP8" s="56">
        <v>98.4</v>
      </c>
      <c r="BQ8" s="56">
        <v>96.3</v>
      </c>
      <c r="BR8" s="56">
        <v>94.8</v>
      </c>
      <c r="BS8" s="297"/>
      <c r="BT8" s="297"/>
      <c r="BU8" s="297"/>
      <c r="BV8" s="297"/>
      <c r="BW8" s="297"/>
      <c r="BX8" s="297"/>
      <c r="BY8" s="56"/>
      <c r="BZ8" s="56"/>
      <c r="CA8" s="56"/>
      <c r="CB8" s="85">
        <v>53</v>
      </c>
      <c r="CC8" s="432" t="s">
        <v>173</v>
      </c>
      <c r="CD8" s="11"/>
    </row>
    <row r="9" spans="1:86" s="38" customFormat="1">
      <c r="A9" s="157" t="s">
        <v>1</v>
      </c>
      <c r="B9" s="422"/>
      <c r="C9" s="433">
        <v>85199</v>
      </c>
      <c r="D9" s="86">
        <v>3.9</v>
      </c>
      <c r="E9" s="85" t="s">
        <v>173</v>
      </c>
      <c r="F9" s="86">
        <v>20.5</v>
      </c>
      <c r="G9" s="85" t="s">
        <v>173</v>
      </c>
      <c r="H9" s="85"/>
      <c r="I9" s="87"/>
      <c r="J9" s="432"/>
      <c r="K9" s="438">
        <v>11.4</v>
      </c>
      <c r="L9" s="85" t="s">
        <v>173</v>
      </c>
      <c r="M9" s="86">
        <v>25.1</v>
      </c>
      <c r="N9" s="85" t="s">
        <v>173</v>
      </c>
      <c r="O9" s="439">
        <v>85199</v>
      </c>
      <c r="P9" s="431"/>
      <c r="Q9" s="85"/>
      <c r="R9" s="85"/>
      <c r="S9" s="85"/>
      <c r="T9" s="85"/>
      <c r="U9" s="85"/>
      <c r="V9" s="85"/>
      <c r="W9" s="85"/>
      <c r="X9" s="85"/>
      <c r="Y9" s="85"/>
      <c r="Z9" s="85"/>
      <c r="AA9" s="85"/>
      <c r="AB9" s="85"/>
      <c r="AC9" s="85"/>
      <c r="AD9" s="85"/>
      <c r="AE9" s="85"/>
      <c r="AF9" s="85"/>
      <c r="AG9" s="85"/>
      <c r="AH9" s="85"/>
      <c r="AI9" s="85"/>
      <c r="AJ9" s="85"/>
      <c r="AK9" s="432"/>
      <c r="AL9" s="431"/>
      <c r="AM9" s="115"/>
      <c r="AN9" s="86">
        <v>13.700000000000001</v>
      </c>
      <c r="AO9" s="85" t="s">
        <v>173</v>
      </c>
      <c r="AP9" s="85">
        <v>53.7</v>
      </c>
      <c r="AQ9" s="85"/>
      <c r="AR9" s="85"/>
      <c r="AS9" s="85"/>
      <c r="AT9" s="432"/>
      <c r="AU9" s="431"/>
      <c r="AV9" s="85"/>
      <c r="AW9" s="432"/>
      <c r="AX9" s="431"/>
      <c r="AY9" s="85"/>
      <c r="AZ9" s="85"/>
      <c r="BA9" s="85"/>
      <c r="BB9" s="85"/>
      <c r="BC9" s="85"/>
      <c r="BD9" s="85"/>
      <c r="BE9" s="85"/>
      <c r="BF9" s="85"/>
      <c r="BG9" s="85"/>
      <c r="BH9" s="85"/>
      <c r="BI9" s="432"/>
      <c r="BJ9" s="431"/>
      <c r="BK9" s="86">
        <v>54.500000000000007</v>
      </c>
      <c r="BL9" s="85" t="s">
        <v>173</v>
      </c>
      <c r="BM9" s="56">
        <v>74.099999999999994</v>
      </c>
      <c r="BN9" s="56">
        <v>61</v>
      </c>
      <c r="BO9" s="56">
        <v>98.5</v>
      </c>
      <c r="BP9" s="56">
        <v>98</v>
      </c>
      <c r="BQ9" s="56">
        <v>95</v>
      </c>
      <c r="BR9" s="56">
        <v>94.3</v>
      </c>
      <c r="BS9" s="297"/>
      <c r="BT9" s="297"/>
      <c r="BU9" s="297"/>
      <c r="BV9" s="297"/>
      <c r="BW9" s="297"/>
      <c r="BX9" s="297"/>
      <c r="BY9" s="56">
        <v>92.5</v>
      </c>
      <c r="BZ9" s="56">
        <v>55.1</v>
      </c>
      <c r="CA9" s="56">
        <v>71.900000000000006</v>
      </c>
      <c r="CB9" s="85">
        <v>52.9</v>
      </c>
      <c r="CC9" s="432" t="s">
        <v>173</v>
      </c>
      <c r="CD9" s="11"/>
    </row>
    <row r="10" spans="1:86" s="38" customFormat="1" ht="15.75" thickBot="1">
      <c r="A10" s="158" t="s">
        <v>3</v>
      </c>
      <c r="B10" s="423"/>
      <c r="C10" s="424"/>
      <c r="D10" s="425"/>
      <c r="E10" s="425"/>
      <c r="F10" s="425"/>
      <c r="G10" s="425"/>
      <c r="H10" s="434">
        <v>1800</v>
      </c>
      <c r="I10" s="434">
        <v>2709433</v>
      </c>
      <c r="J10" s="426"/>
      <c r="K10" s="424"/>
      <c r="L10" s="425"/>
      <c r="M10" s="425"/>
      <c r="N10" s="425"/>
      <c r="O10" s="426"/>
      <c r="P10" s="424"/>
      <c r="Q10" s="425"/>
      <c r="R10" s="425"/>
      <c r="S10" s="425"/>
      <c r="T10" s="425"/>
      <c r="U10" s="425"/>
      <c r="V10" s="425"/>
      <c r="W10" s="425"/>
      <c r="X10" s="425"/>
      <c r="Y10" s="425"/>
      <c r="Z10" s="425"/>
      <c r="AA10" s="425"/>
      <c r="AB10" s="425"/>
      <c r="AC10" s="425"/>
      <c r="AD10" s="425"/>
      <c r="AE10" s="425"/>
      <c r="AF10" s="425"/>
      <c r="AG10" s="425"/>
      <c r="AH10" s="425"/>
      <c r="AI10" s="425"/>
      <c r="AJ10" s="425"/>
      <c r="AK10" s="426"/>
      <c r="AL10" s="424"/>
      <c r="AM10" s="445"/>
      <c r="AN10" s="445"/>
      <c r="AO10" s="425"/>
      <c r="AP10" s="425"/>
      <c r="AQ10" s="425"/>
      <c r="AR10" s="425"/>
      <c r="AS10" s="425"/>
      <c r="AT10" s="426"/>
      <c r="AU10" s="424"/>
      <c r="AV10" s="425"/>
      <c r="AW10" s="426"/>
      <c r="AX10" s="424"/>
      <c r="AY10" s="425"/>
      <c r="AZ10" s="425"/>
      <c r="BA10" s="425"/>
      <c r="BB10" s="425"/>
      <c r="BC10" s="425"/>
      <c r="BD10" s="425"/>
      <c r="BE10" s="425"/>
      <c r="BF10" s="425"/>
      <c r="BG10" s="425"/>
      <c r="BH10" s="425"/>
      <c r="BI10" s="426"/>
      <c r="BJ10" s="424"/>
      <c r="BK10" s="445"/>
      <c r="BL10" s="425"/>
      <c r="BM10" s="128"/>
      <c r="BN10" s="128"/>
      <c r="BO10" s="128"/>
      <c r="BP10" s="128"/>
      <c r="BQ10" s="128"/>
      <c r="BR10" s="128"/>
      <c r="BS10" s="128"/>
      <c r="BT10" s="128"/>
      <c r="BU10" s="128"/>
      <c r="BV10" s="128"/>
      <c r="BW10" s="128"/>
      <c r="BX10" s="128"/>
      <c r="BY10" s="128"/>
      <c r="BZ10" s="128"/>
      <c r="CA10" s="128"/>
      <c r="CB10" s="425"/>
      <c r="CC10" s="426"/>
      <c r="CD10" s="11"/>
      <c r="CE10" s="11"/>
      <c r="CF10" s="11"/>
      <c r="CG10" s="11"/>
      <c r="CH10" s="11"/>
    </row>
    <row r="11" spans="1:86">
      <c r="AI11" s="16"/>
      <c r="AY11" s="43"/>
      <c r="AZ11" s="43"/>
      <c r="BA11" s="43"/>
      <c r="BB11" s="43"/>
      <c r="BC11" s="43"/>
      <c r="BD11" s="43"/>
      <c r="CC11" s="1"/>
    </row>
    <row r="12" spans="1:86">
      <c r="D12" s="16"/>
      <c r="F12" s="16"/>
      <c r="AI12" s="16"/>
      <c r="BF12" s="16"/>
      <c r="CC12" s="1"/>
    </row>
    <row r="13" spans="1:86">
      <c r="D13" s="16"/>
      <c r="F13" s="16"/>
      <c r="AI13" s="16"/>
      <c r="BF13" s="16"/>
      <c r="CC13" s="1"/>
    </row>
    <row r="14" spans="1:86">
      <c r="D14" s="16"/>
      <c r="F14" s="16"/>
      <c r="AI14" s="16"/>
      <c r="BF14" s="16"/>
    </row>
    <row r="15" spans="1:86">
      <c r="D15" s="16"/>
      <c r="F15" s="16"/>
      <c r="AI15" s="16"/>
      <c r="BF15" s="16"/>
    </row>
    <row r="16" spans="1:86">
      <c r="D16" s="16"/>
      <c r="F16" s="16"/>
      <c r="AI16" s="16"/>
      <c r="BF16" s="16"/>
    </row>
    <row r="17" spans="4:58">
      <c r="D17" s="16"/>
      <c r="F17" s="16"/>
      <c r="AI17" s="16"/>
      <c r="BF17" s="16"/>
    </row>
    <row r="18" spans="4:58">
      <c r="D18" s="16"/>
      <c r="F18" s="16"/>
    </row>
    <row r="19" spans="4:58">
      <c r="F19" s="16">
        <f t="shared" ref="F19" si="0">F11*100</f>
        <v>0</v>
      </c>
    </row>
  </sheetData>
  <mergeCells count="7">
    <mergeCell ref="BJ1:CC1"/>
    <mergeCell ref="C1:J1"/>
    <mergeCell ref="AL1:AT1"/>
    <mergeCell ref="P1:AK1"/>
    <mergeCell ref="AX1:BI1"/>
    <mergeCell ref="K1:O1"/>
    <mergeCell ref="AU1:AW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tabSelected="1" zoomScale="120" zoomScaleNormal="120" zoomScalePageLayoutView="120" workbookViewId="0">
      <pane xSplit="1" topLeftCell="B1" activePane="topRight" state="frozen"/>
      <selection activeCell="AN1" sqref="AN1"/>
      <selection pane="topRight" activeCell="AA2" sqref="AA2"/>
    </sheetView>
  </sheetViews>
  <sheetFormatPr defaultColWidth="8.85546875" defaultRowHeight="15"/>
  <cols>
    <col min="1" max="1" width="18.42578125" style="65" customWidth="1"/>
    <col min="2" max="5" width="9.7109375" style="16" customWidth="1"/>
    <col min="6" max="6" width="9.7109375" customWidth="1"/>
    <col min="7" max="7" width="9.7109375" style="16" customWidth="1"/>
    <col min="8" max="8" width="9.7109375" customWidth="1"/>
    <col min="9" max="9" width="8.85546875" style="16"/>
    <col min="16" max="16" width="8.85546875" style="16"/>
    <col min="22" max="25" width="8.85546875" style="16"/>
    <col min="26" max="31" width="8.85546875" style="78"/>
    <col min="32" max="33" width="8.85546875" style="16"/>
    <col min="38" max="39" width="8.85546875" style="16"/>
  </cols>
  <sheetData>
    <row r="1" spans="1:42" s="82" customFormat="1" ht="60" customHeight="1">
      <c r="A1" s="58" t="s">
        <v>0</v>
      </c>
      <c r="B1" s="736" t="s">
        <v>887</v>
      </c>
      <c r="C1" s="736"/>
      <c r="D1" s="736"/>
      <c r="E1" s="736"/>
      <c r="F1" s="736"/>
      <c r="G1" s="736"/>
      <c r="H1" s="736"/>
      <c r="I1" s="511" t="s">
        <v>888</v>
      </c>
      <c r="J1" s="736" t="s">
        <v>889</v>
      </c>
      <c r="K1" s="736"/>
      <c r="L1" s="736"/>
      <c r="M1" s="736"/>
      <c r="N1" s="736" t="s">
        <v>890</v>
      </c>
      <c r="O1" s="736"/>
      <c r="P1" s="736"/>
      <c r="Q1" s="736"/>
      <c r="R1" s="736" t="s">
        <v>891</v>
      </c>
      <c r="S1" s="736"/>
      <c r="T1" s="736"/>
      <c r="U1" s="736"/>
      <c r="V1" s="737" t="s">
        <v>892</v>
      </c>
      <c r="W1" s="737"/>
      <c r="X1" s="737"/>
      <c r="Y1" s="737"/>
      <c r="Z1" s="737"/>
      <c r="AA1" s="737"/>
      <c r="AB1" s="737"/>
      <c r="AC1" s="737"/>
      <c r="AD1" s="737"/>
      <c r="AE1" s="737"/>
      <c r="AF1" s="737"/>
      <c r="AG1" s="737"/>
      <c r="AH1" s="736" t="s">
        <v>893</v>
      </c>
      <c r="AI1" s="736"/>
      <c r="AJ1" s="736" t="s">
        <v>894</v>
      </c>
      <c r="AK1" s="736"/>
      <c r="AL1" s="736"/>
      <c r="AM1" s="736"/>
      <c r="AN1" s="736" t="s">
        <v>895</v>
      </c>
      <c r="AO1" s="736"/>
    </row>
    <row r="2" spans="1:42" s="101" customFormat="1" ht="204">
      <c r="A2" s="59" t="s">
        <v>2</v>
      </c>
      <c r="B2" s="84" t="s">
        <v>479</v>
      </c>
      <c r="C2" s="84" t="s">
        <v>480</v>
      </c>
      <c r="D2" s="84" t="s">
        <v>481</v>
      </c>
      <c r="E2" s="84" t="s">
        <v>466</v>
      </c>
      <c r="F2" s="84" t="s">
        <v>467</v>
      </c>
      <c r="G2" s="84" t="s">
        <v>468</v>
      </c>
      <c r="H2" s="84" t="s">
        <v>469</v>
      </c>
      <c r="I2" s="84" t="s">
        <v>486</v>
      </c>
      <c r="J2" s="84" t="s">
        <v>482</v>
      </c>
      <c r="K2" s="84" t="s">
        <v>483</v>
      </c>
      <c r="L2" s="84" t="s">
        <v>484</v>
      </c>
      <c r="M2" s="84" t="s">
        <v>485</v>
      </c>
      <c r="N2" s="84" t="s">
        <v>48</v>
      </c>
      <c r="O2" s="84" t="s">
        <v>49</v>
      </c>
      <c r="P2" s="84" t="s">
        <v>380</v>
      </c>
      <c r="Q2" s="84" t="s">
        <v>381</v>
      </c>
      <c r="R2" s="84" t="s">
        <v>382</v>
      </c>
      <c r="S2" s="84" t="s">
        <v>383</v>
      </c>
      <c r="T2" s="84" t="s">
        <v>214</v>
      </c>
      <c r="U2" s="84" t="s">
        <v>215</v>
      </c>
      <c r="V2" s="84" t="s">
        <v>749</v>
      </c>
      <c r="W2" s="84" t="s">
        <v>750</v>
      </c>
      <c r="X2" s="84" t="s">
        <v>751</v>
      </c>
      <c r="Y2" s="84" t="s">
        <v>752</v>
      </c>
      <c r="Z2" s="84" t="s">
        <v>242</v>
      </c>
      <c r="AA2" s="84" t="s">
        <v>243</v>
      </c>
      <c r="AB2" s="84" t="s">
        <v>244</v>
      </c>
      <c r="AC2" s="84" t="s">
        <v>245</v>
      </c>
      <c r="AD2" s="84" t="s">
        <v>246</v>
      </c>
      <c r="AE2" s="84" t="s">
        <v>247</v>
      </c>
      <c r="AF2" s="84" t="s">
        <v>1065</v>
      </c>
      <c r="AG2" s="84" t="s">
        <v>1066</v>
      </c>
      <c r="AH2" s="84" t="s">
        <v>11</v>
      </c>
      <c r="AI2" s="84" t="s">
        <v>180</v>
      </c>
      <c r="AJ2" s="84" t="s">
        <v>50</v>
      </c>
      <c r="AK2" s="84" t="s">
        <v>216</v>
      </c>
      <c r="AL2" s="84" t="s">
        <v>499</v>
      </c>
      <c r="AM2" s="84" t="s">
        <v>498</v>
      </c>
      <c r="AN2" s="84" t="s">
        <v>33</v>
      </c>
      <c r="AO2" s="84" t="s">
        <v>34</v>
      </c>
    </row>
    <row r="3" spans="1:42" s="38" customFormat="1">
      <c r="A3" s="368" t="s">
        <v>5</v>
      </c>
      <c r="B3" s="367">
        <v>57.1</v>
      </c>
      <c r="C3" s="367">
        <v>4</v>
      </c>
      <c r="D3" s="367">
        <v>9.5</v>
      </c>
      <c r="E3" s="367">
        <v>0.5</v>
      </c>
      <c r="F3" s="367">
        <v>0.6</v>
      </c>
      <c r="G3" s="367">
        <v>1</v>
      </c>
      <c r="H3" s="367">
        <v>0.5</v>
      </c>
      <c r="I3" s="367">
        <v>5</v>
      </c>
      <c r="J3" s="367">
        <v>77.099999999999994</v>
      </c>
      <c r="K3" s="367">
        <v>0.3</v>
      </c>
      <c r="L3" s="367">
        <v>17.899999999999999</v>
      </c>
      <c r="M3" s="367">
        <v>20.6</v>
      </c>
      <c r="N3" s="277">
        <v>5</v>
      </c>
      <c r="O3" s="277" t="s">
        <v>488</v>
      </c>
      <c r="P3" s="375">
        <v>140.4</v>
      </c>
      <c r="Q3" s="280">
        <v>67</v>
      </c>
      <c r="R3" s="277">
        <v>377.6</v>
      </c>
      <c r="S3" s="277">
        <v>3244.7</v>
      </c>
      <c r="T3" s="280">
        <v>42.2</v>
      </c>
      <c r="U3" s="280">
        <v>65</v>
      </c>
      <c r="V3" s="280">
        <v>99.9</v>
      </c>
      <c r="W3" s="280">
        <v>100</v>
      </c>
      <c r="X3" s="280">
        <v>98.6</v>
      </c>
      <c r="Y3" s="280">
        <v>98.2</v>
      </c>
      <c r="Z3" s="280">
        <v>84.6</v>
      </c>
      <c r="AA3" s="280">
        <v>96.4</v>
      </c>
      <c r="AB3" s="280">
        <v>73.099999999999994</v>
      </c>
      <c r="AC3" s="280">
        <v>88.4</v>
      </c>
      <c r="AD3" s="280">
        <v>86.6</v>
      </c>
      <c r="AE3" s="280">
        <v>78</v>
      </c>
      <c r="AF3" s="280">
        <v>98.2</v>
      </c>
      <c r="AG3" s="280">
        <v>69.2</v>
      </c>
      <c r="AH3" s="280">
        <v>81.699999999999989</v>
      </c>
      <c r="AI3" s="277">
        <v>2</v>
      </c>
      <c r="AJ3" s="280">
        <v>0.3</v>
      </c>
      <c r="AK3" s="280">
        <v>45</v>
      </c>
      <c r="AL3" s="280">
        <v>0.3</v>
      </c>
      <c r="AM3" s="280">
        <v>45</v>
      </c>
      <c r="AN3" s="277">
        <v>3</v>
      </c>
      <c r="AO3" s="277">
        <v>3</v>
      </c>
    </row>
    <row r="4" spans="1:42" s="38" customFormat="1">
      <c r="A4" s="368" t="s">
        <v>7</v>
      </c>
      <c r="B4" s="367">
        <v>26.3</v>
      </c>
      <c r="C4" s="367">
        <v>11.1</v>
      </c>
      <c r="D4" s="367">
        <v>17.7</v>
      </c>
      <c r="E4" s="367">
        <v>0.4</v>
      </c>
      <c r="F4" s="367">
        <v>0.9</v>
      </c>
      <c r="G4" s="367">
        <v>2.4</v>
      </c>
      <c r="H4" s="367">
        <v>0.3</v>
      </c>
      <c r="I4" s="367">
        <v>1</v>
      </c>
      <c r="J4" s="367">
        <v>37.4</v>
      </c>
      <c r="K4" s="367">
        <v>0.4</v>
      </c>
      <c r="L4" s="367">
        <v>22.6</v>
      </c>
      <c r="M4" s="367">
        <v>28.9</v>
      </c>
      <c r="N4" s="277">
        <v>7</v>
      </c>
      <c r="O4" s="277" t="s">
        <v>489</v>
      </c>
      <c r="P4" s="375">
        <v>567.9</v>
      </c>
      <c r="Q4" s="280">
        <v>29</v>
      </c>
      <c r="R4" s="277">
        <v>381.2</v>
      </c>
      <c r="S4" s="277">
        <v>2361.8000000000002</v>
      </c>
      <c r="T4" s="280">
        <v>35.4</v>
      </c>
      <c r="U4" s="280">
        <v>73</v>
      </c>
      <c r="V4" s="280">
        <v>98.7</v>
      </c>
      <c r="W4" s="280">
        <v>96</v>
      </c>
      <c r="X4" s="280">
        <v>96.399999999999991</v>
      </c>
      <c r="Y4" s="280">
        <v>94.3</v>
      </c>
      <c r="Z4" s="296">
        <v>68.7</v>
      </c>
      <c r="AA4" s="296">
        <v>83.5</v>
      </c>
      <c r="AB4" s="296">
        <v>51.8</v>
      </c>
      <c r="AC4" s="296">
        <v>73.5</v>
      </c>
      <c r="AD4" s="296">
        <v>74.7</v>
      </c>
      <c r="AE4" s="296">
        <v>57.5</v>
      </c>
      <c r="AF4" s="280">
        <v>91.8</v>
      </c>
      <c r="AG4" s="280">
        <v>55.3</v>
      </c>
      <c r="AH4" s="280">
        <v>79.400000000000006</v>
      </c>
      <c r="AI4" s="277">
        <v>6</v>
      </c>
      <c r="AJ4" s="280">
        <v>0.3</v>
      </c>
      <c r="AK4" s="280">
        <v>55</v>
      </c>
      <c r="AL4" s="280">
        <v>0.3</v>
      </c>
      <c r="AM4" s="280">
        <v>55</v>
      </c>
      <c r="AN4" s="277">
        <v>8</v>
      </c>
      <c r="AO4" s="277">
        <v>6</v>
      </c>
    </row>
    <row r="5" spans="1:42" s="38" customFormat="1">
      <c r="A5" s="368" t="s">
        <v>6</v>
      </c>
      <c r="B5" s="367">
        <v>23.1</v>
      </c>
      <c r="C5" s="367">
        <v>8.1999999999999993</v>
      </c>
      <c r="D5" s="367">
        <v>9.1999999999999993</v>
      </c>
      <c r="E5" s="367">
        <v>0.4</v>
      </c>
      <c r="F5" s="367">
        <v>0.6</v>
      </c>
      <c r="G5" s="367">
        <v>2</v>
      </c>
      <c r="H5" s="367">
        <v>0.3</v>
      </c>
      <c r="I5" s="367">
        <v>6</v>
      </c>
      <c r="J5" s="367">
        <v>66.400000000000006</v>
      </c>
      <c r="K5" s="367">
        <v>0.4</v>
      </c>
      <c r="L5" s="367">
        <v>20</v>
      </c>
      <c r="M5" s="367">
        <v>21.9</v>
      </c>
      <c r="N5" s="277">
        <v>16</v>
      </c>
      <c r="O5" s="277" t="s">
        <v>490</v>
      </c>
      <c r="P5" s="375">
        <v>729.5</v>
      </c>
      <c r="Q5" s="280">
        <v>7</v>
      </c>
      <c r="R5" s="277">
        <v>577.6</v>
      </c>
      <c r="S5" s="277">
        <v>3496.2</v>
      </c>
      <c r="T5" s="280">
        <v>48.2</v>
      </c>
      <c r="U5" s="280">
        <v>56</v>
      </c>
      <c r="V5" s="280">
        <v>99.8</v>
      </c>
      <c r="W5" s="280">
        <v>99.5</v>
      </c>
      <c r="X5" s="280">
        <v>96.5</v>
      </c>
      <c r="Y5" s="280">
        <v>92.600000000000009</v>
      </c>
      <c r="Z5" s="296">
        <v>73.400000000000006</v>
      </c>
      <c r="AA5" s="296">
        <v>86.5</v>
      </c>
      <c r="AB5" s="296">
        <v>58.3</v>
      </c>
      <c r="AC5" s="296">
        <v>81.3</v>
      </c>
      <c r="AD5" s="296">
        <v>72.2</v>
      </c>
      <c r="AE5" s="296">
        <v>63.9</v>
      </c>
      <c r="AF5" s="280">
        <v>93.3</v>
      </c>
      <c r="AG5" s="280">
        <v>58.2</v>
      </c>
      <c r="AH5" s="280">
        <v>77.900000000000006</v>
      </c>
      <c r="AI5" s="277">
        <v>9</v>
      </c>
      <c r="AJ5" s="280">
        <v>0.3</v>
      </c>
      <c r="AK5" s="280">
        <v>37</v>
      </c>
      <c r="AL5" s="280">
        <v>0.3</v>
      </c>
      <c r="AM5" s="280">
        <v>37</v>
      </c>
      <c r="AN5" s="277">
        <v>6</v>
      </c>
      <c r="AO5" s="277">
        <v>5</v>
      </c>
    </row>
    <row r="6" spans="1:42" s="38" customFormat="1">
      <c r="A6" s="368" t="s">
        <v>4</v>
      </c>
      <c r="B6" s="367">
        <v>27.9</v>
      </c>
      <c r="C6" s="367">
        <v>7.3</v>
      </c>
      <c r="D6" s="367">
        <v>9.3000000000000007</v>
      </c>
      <c r="E6" s="367">
        <v>0.3</v>
      </c>
      <c r="F6" s="367">
        <v>0.7</v>
      </c>
      <c r="G6" s="367">
        <v>1.5</v>
      </c>
      <c r="H6" s="367">
        <v>0.3</v>
      </c>
      <c r="I6" s="367">
        <v>7</v>
      </c>
      <c r="J6" s="367">
        <v>77.2</v>
      </c>
      <c r="K6" s="367">
        <v>0.4</v>
      </c>
      <c r="L6" s="367">
        <v>20.8</v>
      </c>
      <c r="M6" s="367">
        <v>25.2</v>
      </c>
      <c r="N6" s="277">
        <v>7</v>
      </c>
      <c r="O6" s="277" t="s">
        <v>491</v>
      </c>
      <c r="P6" s="375">
        <v>406.3</v>
      </c>
      <c r="Q6" s="280">
        <v>42</v>
      </c>
      <c r="R6" s="277">
        <v>511.4</v>
      </c>
      <c r="S6" s="277">
        <v>3373</v>
      </c>
      <c r="T6" s="280">
        <v>45.4</v>
      </c>
      <c r="U6" s="280">
        <v>60</v>
      </c>
      <c r="V6" s="280">
        <v>99.1</v>
      </c>
      <c r="W6" s="280">
        <v>97.7</v>
      </c>
      <c r="X6" s="280">
        <v>94.6</v>
      </c>
      <c r="Y6" s="280">
        <v>91.7</v>
      </c>
      <c r="Z6" s="296">
        <v>68</v>
      </c>
      <c r="AA6" s="296">
        <v>87.7</v>
      </c>
      <c r="AB6" s="296">
        <v>48.5</v>
      </c>
      <c r="AC6" s="296">
        <v>63.5</v>
      </c>
      <c r="AD6" s="296">
        <v>73.599999999999994</v>
      </c>
      <c r="AE6" s="296">
        <v>65.7</v>
      </c>
      <c r="AF6" s="280">
        <v>96.3</v>
      </c>
      <c r="AG6" s="280">
        <v>56.8</v>
      </c>
      <c r="AH6" s="280">
        <v>77.2</v>
      </c>
      <c r="AI6" s="277">
        <v>10</v>
      </c>
      <c r="AJ6" s="280">
        <v>0.3</v>
      </c>
      <c r="AK6" s="280">
        <v>58</v>
      </c>
      <c r="AL6" s="280">
        <v>0.3</v>
      </c>
      <c r="AM6" s="280">
        <v>58</v>
      </c>
      <c r="AN6" s="277">
        <v>8</v>
      </c>
      <c r="AO6" s="277">
        <v>7</v>
      </c>
    </row>
    <row r="7" spans="1:42" s="38" customFormat="1">
      <c r="A7" s="376" t="s">
        <v>8</v>
      </c>
      <c r="B7" s="330"/>
      <c r="C7" s="330"/>
      <c r="D7" s="330"/>
      <c r="E7" s="330"/>
      <c r="F7" s="330"/>
      <c r="G7" s="330"/>
      <c r="H7" s="330"/>
      <c r="I7" s="330"/>
      <c r="J7" s="330"/>
      <c r="K7" s="330"/>
      <c r="L7" s="330"/>
      <c r="M7" s="330"/>
      <c r="N7" s="330"/>
      <c r="O7" s="330"/>
      <c r="P7" s="377">
        <v>459.8</v>
      </c>
      <c r="Q7" s="288">
        <v>12</v>
      </c>
      <c r="R7" s="330"/>
      <c r="S7" s="330"/>
      <c r="T7" s="288">
        <v>43.5</v>
      </c>
      <c r="U7" s="288">
        <v>17</v>
      </c>
      <c r="V7" s="288"/>
      <c r="W7" s="288"/>
      <c r="X7" s="288"/>
      <c r="Y7" s="288"/>
      <c r="Z7" s="287"/>
      <c r="AA7" s="287"/>
      <c r="AB7" s="287"/>
      <c r="AC7" s="287"/>
      <c r="AD7" s="287"/>
      <c r="AE7" s="287"/>
      <c r="AF7" s="288"/>
      <c r="AG7" s="288"/>
      <c r="AH7" s="288">
        <v>79.100000000000009</v>
      </c>
      <c r="AI7" s="330">
        <v>1</v>
      </c>
      <c r="AJ7" s="288">
        <v>0.3</v>
      </c>
      <c r="AK7" s="288">
        <v>13</v>
      </c>
      <c r="AL7" s="288">
        <v>0.3</v>
      </c>
      <c r="AM7" s="288">
        <v>13</v>
      </c>
      <c r="AN7" s="330"/>
      <c r="AO7" s="330"/>
      <c r="AP7" s="39"/>
    </row>
    <row r="8" spans="1:42" s="38" customFormat="1">
      <c r="A8" s="63" t="s">
        <v>9</v>
      </c>
      <c r="B8" s="54">
        <v>26.8</v>
      </c>
      <c r="C8" s="54">
        <v>11.8</v>
      </c>
      <c r="D8" s="54">
        <v>54.4</v>
      </c>
      <c r="E8" s="54">
        <v>0.5</v>
      </c>
      <c r="F8" s="54">
        <v>0.2</v>
      </c>
      <c r="G8" s="54">
        <v>2</v>
      </c>
      <c r="H8" s="54">
        <v>0.1</v>
      </c>
      <c r="I8" s="54" t="s">
        <v>487</v>
      </c>
      <c r="J8" s="54">
        <v>12.1</v>
      </c>
      <c r="K8" s="54">
        <v>0.5</v>
      </c>
      <c r="L8" s="54">
        <v>19.8</v>
      </c>
      <c r="M8" s="54">
        <v>23</v>
      </c>
      <c r="N8" s="55"/>
      <c r="O8" s="55"/>
      <c r="P8" s="89">
        <v>474</v>
      </c>
      <c r="Q8" s="56">
        <v>6</v>
      </c>
      <c r="R8" s="55">
        <v>606.1</v>
      </c>
      <c r="S8" s="55">
        <v>3366</v>
      </c>
      <c r="T8" s="56">
        <v>48.9</v>
      </c>
      <c r="U8" s="56">
        <v>9</v>
      </c>
      <c r="V8" s="56">
        <v>99.2</v>
      </c>
      <c r="W8" s="56">
        <v>98.4</v>
      </c>
      <c r="X8" s="56">
        <v>96.3</v>
      </c>
      <c r="Y8" s="56">
        <v>94.8</v>
      </c>
      <c r="Z8" s="297"/>
      <c r="AA8" s="297"/>
      <c r="AB8" s="297"/>
      <c r="AC8" s="297"/>
      <c r="AD8" s="297"/>
      <c r="AE8" s="297"/>
      <c r="AF8" s="56"/>
      <c r="AG8" s="56"/>
      <c r="AH8" s="56">
        <v>78.600000000000009</v>
      </c>
      <c r="AI8" s="55">
        <v>1</v>
      </c>
      <c r="AJ8" s="56">
        <v>0.3</v>
      </c>
      <c r="AK8" s="56">
        <v>9</v>
      </c>
      <c r="AL8" s="56">
        <v>0.3</v>
      </c>
      <c r="AM8" s="56">
        <v>9</v>
      </c>
      <c r="AN8" s="55">
        <v>4</v>
      </c>
      <c r="AO8" s="55">
        <v>4</v>
      </c>
      <c r="AP8" s="39"/>
    </row>
    <row r="9" spans="1:42" s="38" customFormat="1">
      <c r="A9" s="64" t="s">
        <v>1</v>
      </c>
      <c r="B9" s="57"/>
      <c r="C9" s="57"/>
      <c r="D9" s="57"/>
      <c r="E9" s="57"/>
      <c r="F9" s="55"/>
      <c r="G9" s="55"/>
      <c r="H9" s="55"/>
      <c r="I9" s="54" t="s">
        <v>487</v>
      </c>
      <c r="J9" s="54">
        <v>0.9</v>
      </c>
      <c r="K9" s="54">
        <v>2.1</v>
      </c>
      <c r="L9" s="54">
        <v>23.7</v>
      </c>
      <c r="M9" s="54">
        <v>25.1</v>
      </c>
      <c r="N9" s="55"/>
      <c r="O9" s="55"/>
      <c r="P9" s="89">
        <v>543.70000000000005</v>
      </c>
      <c r="Q9" s="55" t="s">
        <v>173</v>
      </c>
      <c r="R9" s="55"/>
      <c r="S9" s="55"/>
      <c r="T9" s="56">
        <v>75.5</v>
      </c>
      <c r="U9" s="55" t="s">
        <v>173</v>
      </c>
      <c r="V9" s="56">
        <v>98.5</v>
      </c>
      <c r="W9" s="56">
        <v>98</v>
      </c>
      <c r="X9" s="56">
        <v>95</v>
      </c>
      <c r="Y9" s="56">
        <v>94.3</v>
      </c>
      <c r="Z9" s="297"/>
      <c r="AA9" s="297"/>
      <c r="AB9" s="297"/>
      <c r="AC9" s="297"/>
      <c r="AD9" s="297"/>
      <c r="AE9" s="297"/>
      <c r="AF9" s="56">
        <v>92.5</v>
      </c>
      <c r="AG9" s="56">
        <v>55.1</v>
      </c>
      <c r="AH9" s="56">
        <v>72.599999999999994</v>
      </c>
      <c r="AI9" s="55" t="s">
        <v>173</v>
      </c>
      <c r="AJ9" s="55">
        <v>0.3</v>
      </c>
      <c r="AK9" s="55" t="s">
        <v>173</v>
      </c>
      <c r="AL9" s="56">
        <v>0.3</v>
      </c>
      <c r="AM9" s="55" t="s">
        <v>173</v>
      </c>
      <c r="AN9" s="55"/>
      <c r="AO9" s="55"/>
      <c r="AP9" s="39"/>
    </row>
    <row r="10" spans="1:42" s="38" customFormat="1" ht="15.75" thickBot="1">
      <c r="A10" s="64" t="s">
        <v>3</v>
      </c>
      <c r="B10" s="57"/>
      <c r="C10" s="57"/>
      <c r="D10" s="57"/>
      <c r="E10" s="57"/>
      <c r="F10" s="55"/>
      <c r="G10" s="55"/>
      <c r="H10" s="55"/>
      <c r="I10" s="55"/>
      <c r="J10" s="55"/>
      <c r="K10" s="55"/>
      <c r="L10" s="55"/>
      <c r="M10" s="55"/>
      <c r="N10" s="55"/>
      <c r="O10" s="55"/>
      <c r="P10" s="55"/>
      <c r="Q10" s="55"/>
      <c r="R10" s="55"/>
      <c r="S10" s="55"/>
      <c r="T10" s="55"/>
      <c r="U10" s="55"/>
      <c r="V10" s="56"/>
      <c r="W10" s="56"/>
      <c r="X10" s="56"/>
      <c r="Y10" s="56"/>
      <c r="Z10" s="128"/>
      <c r="AA10" s="128"/>
      <c r="AB10" s="128"/>
      <c r="AC10" s="128"/>
      <c r="AD10" s="128"/>
      <c r="AE10" s="128"/>
      <c r="AF10" s="56"/>
      <c r="AG10" s="56"/>
      <c r="AH10" s="55"/>
      <c r="AI10" s="55"/>
      <c r="AJ10" s="55"/>
      <c r="AK10" s="55"/>
      <c r="AL10" s="55"/>
      <c r="AM10" s="55"/>
      <c r="AN10" s="55"/>
      <c r="AO10" s="55"/>
      <c r="AP10" s="39"/>
    </row>
    <row r="11" spans="1:42">
      <c r="AP11" s="1"/>
    </row>
    <row r="12" spans="1:42">
      <c r="AH12" s="16"/>
    </row>
    <row r="13" spans="1:42">
      <c r="AH13" s="16"/>
    </row>
    <row r="14" spans="1:42">
      <c r="AH14" s="16"/>
    </row>
    <row r="15" spans="1:42">
      <c r="AH15" s="16"/>
    </row>
    <row r="16" spans="1:42">
      <c r="AH16" s="16"/>
    </row>
    <row r="17" spans="34:34">
      <c r="AH17" s="16"/>
    </row>
    <row r="18" spans="34:34">
      <c r="AH18" s="16"/>
    </row>
    <row r="19" spans="34:34">
      <c r="AH19" s="16"/>
    </row>
  </sheetData>
  <mergeCells count="8">
    <mergeCell ref="B1:H1"/>
    <mergeCell ref="AN1:AO1"/>
    <mergeCell ref="J1:M1"/>
    <mergeCell ref="N1:Q1"/>
    <mergeCell ref="R1:U1"/>
    <mergeCell ref="AJ1:AM1"/>
    <mergeCell ref="AH1:AI1"/>
    <mergeCell ref="V1:A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D55" sqref="D55"/>
    </sheetView>
  </sheetViews>
  <sheetFormatPr defaultColWidth="11.42578125" defaultRowHeight="15"/>
  <cols>
    <col min="1" max="1" width="43.42578125" customWidth="1"/>
    <col min="2" max="2" width="43.140625" customWidth="1"/>
  </cols>
  <sheetData>
    <row r="1" spans="1:3" s="45" customFormat="1" ht="23.25">
      <c r="A1" s="672" t="s">
        <v>603</v>
      </c>
      <c r="B1" s="672"/>
      <c r="C1" s="672"/>
    </row>
    <row r="2" spans="1:3" s="45" customFormat="1" ht="41.1" customHeight="1">
      <c r="A2" s="673" t="s">
        <v>601</v>
      </c>
      <c r="B2" s="673"/>
      <c r="C2" s="673"/>
    </row>
    <row r="3" spans="1:3" s="45" customFormat="1" ht="89.1" customHeight="1">
      <c r="A3" s="673" t="s">
        <v>602</v>
      </c>
      <c r="B3" s="673"/>
      <c r="C3" s="673"/>
    </row>
    <row r="4" spans="1:3" s="44" customFormat="1" ht="18.75">
      <c r="A4" s="674"/>
      <c r="B4" s="675"/>
      <c r="C4" s="676"/>
    </row>
    <row r="5" spans="1:3" ht="18.75">
      <c r="A5" s="666" t="s">
        <v>554</v>
      </c>
      <c r="B5" s="667"/>
      <c r="C5" s="665"/>
    </row>
    <row r="6" spans="1:3" s="48" customFormat="1" ht="18.75">
      <c r="A6" s="49" t="s">
        <v>510</v>
      </c>
      <c r="B6" s="49" t="s">
        <v>511</v>
      </c>
      <c r="C6" s="47" t="s">
        <v>519</v>
      </c>
    </row>
    <row r="7" spans="1:3" ht="45">
      <c r="A7" s="51" t="s">
        <v>509</v>
      </c>
      <c r="B7" s="52" t="s">
        <v>1165</v>
      </c>
      <c r="C7" s="53" t="s">
        <v>526</v>
      </c>
    </row>
    <row r="8" spans="1:3" ht="75">
      <c r="A8" s="51" t="s">
        <v>512</v>
      </c>
      <c r="B8" s="52" t="s">
        <v>1166</v>
      </c>
      <c r="C8" s="53" t="s">
        <v>525</v>
      </c>
    </row>
    <row r="9" spans="1:3">
      <c r="A9" s="51" t="s">
        <v>513</v>
      </c>
      <c r="B9" s="52" t="s">
        <v>1167</v>
      </c>
      <c r="C9" s="53"/>
    </row>
    <row r="10" spans="1:3" ht="45">
      <c r="A10" s="669" t="s">
        <v>514</v>
      </c>
      <c r="B10" s="52" t="s">
        <v>1168</v>
      </c>
      <c r="C10" s="53" t="s">
        <v>523</v>
      </c>
    </row>
    <row r="11" spans="1:3" ht="30">
      <c r="A11" s="671"/>
      <c r="B11" s="52" t="s">
        <v>1169</v>
      </c>
      <c r="C11" s="53" t="s">
        <v>524</v>
      </c>
    </row>
    <row r="12" spans="1:3" ht="30">
      <c r="A12" s="51" t="s">
        <v>515</v>
      </c>
      <c r="B12" s="52" t="s">
        <v>1170</v>
      </c>
      <c r="C12" s="53" t="s">
        <v>522</v>
      </c>
    </row>
    <row r="13" spans="1:3" ht="75">
      <c r="A13" s="51" t="s">
        <v>516</v>
      </c>
      <c r="B13" s="52" t="s">
        <v>727</v>
      </c>
      <c r="C13" s="53" t="s">
        <v>521</v>
      </c>
    </row>
    <row r="14" spans="1:3" ht="75">
      <c r="A14" s="51" t="s">
        <v>517</v>
      </c>
      <c r="B14" s="52" t="s">
        <v>500</v>
      </c>
      <c r="C14" s="53" t="s">
        <v>520</v>
      </c>
    </row>
    <row r="15" spans="1:3" ht="105">
      <c r="A15" s="51" t="s">
        <v>518</v>
      </c>
      <c r="B15" s="52" t="s">
        <v>39</v>
      </c>
      <c r="C15" s="53" t="s">
        <v>527</v>
      </c>
    </row>
    <row r="16" spans="1:3" ht="30">
      <c r="A16" s="51" t="s">
        <v>528</v>
      </c>
      <c r="B16" s="52" t="s">
        <v>201</v>
      </c>
      <c r="C16" s="53"/>
    </row>
    <row r="17" spans="1:3" ht="60">
      <c r="A17" s="51" t="s">
        <v>529</v>
      </c>
      <c r="B17" s="52" t="s">
        <v>1171</v>
      </c>
      <c r="C17" s="53" t="s">
        <v>530</v>
      </c>
    </row>
    <row r="18" spans="1:3" ht="18">
      <c r="A18" s="663" t="s">
        <v>531</v>
      </c>
      <c r="B18" s="664"/>
      <c r="C18" s="665"/>
    </row>
    <row r="19" spans="1:3" ht="30">
      <c r="A19" s="51" t="s">
        <v>532</v>
      </c>
      <c r="B19" s="52" t="s">
        <v>1172</v>
      </c>
      <c r="C19" s="53"/>
    </row>
    <row r="20" spans="1:3" ht="18">
      <c r="A20" s="663" t="s">
        <v>533</v>
      </c>
      <c r="B20" s="664"/>
      <c r="C20" s="665"/>
    </row>
    <row r="21" spans="1:3" ht="90">
      <c r="A21" s="51" t="s">
        <v>534</v>
      </c>
      <c r="B21" s="52" t="s">
        <v>1173</v>
      </c>
      <c r="C21" s="53" t="s">
        <v>535</v>
      </c>
    </row>
    <row r="22" spans="1:3" ht="75">
      <c r="A22" s="51" t="s">
        <v>536</v>
      </c>
      <c r="B22" s="52" t="s">
        <v>1174</v>
      </c>
      <c r="C22" s="53" t="s">
        <v>537</v>
      </c>
    </row>
    <row r="23" spans="1:3">
      <c r="A23" s="669" t="s">
        <v>538</v>
      </c>
      <c r="B23" s="52" t="s">
        <v>1175</v>
      </c>
      <c r="C23" s="53" t="s">
        <v>539</v>
      </c>
    </row>
    <row r="24" spans="1:3" ht="30">
      <c r="A24" s="670"/>
      <c r="B24" s="52" t="s">
        <v>1176</v>
      </c>
      <c r="C24" s="53" t="s">
        <v>540</v>
      </c>
    </row>
    <row r="25" spans="1:3">
      <c r="A25" s="671"/>
      <c r="B25" s="52" t="s">
        <v>1177</v>
      </c>
      <c r="C25" s="53" t="s">
        <v>541</v>
      </c>
    </row>
    <row r="26" spans="1:3" ht="30">
      <c r="A26" s="51" t="s">
        <v>542</v>
      </c>
      <c r="B26" s="52" t="s">
        <v>1178</v>
      </c>
      <c r="C26" s="53" t="s">
        <v>522</v>
      </c>
    </row>
    <row r="27" spans="1:3" ht="30">
      <c r="A27" s="669" t="s">
        <v>543</v>
      </c>
      <c r="B27" s="52" t="s">
        <v>1179</v>
      </c>
      <c r="C27" s="53" t="s">
        <v>544</v>
      </c>
    </row>
    <row r="28" spans="1:3">
      <c r="A28" s="677"/>
      <c r="B28" s="50" t="s">
        <v>1180</v>
      </c>
      <c r="C28" s="53" t="s">
        <v>545</v>
      </c>
    </row>
    <row r="29" spans="1:3" ht="30">
      <c r="A29" s="53" t="s">
        <v>546</v>
      </c>
      <c r="B29" s="52" t="s">
        <v>1181</v>
      </c>
      <c r="C29" s="53"/>
    </row>
    <row r="30" spans="1:3" ht="60">
      <c r="A30" s="53" t="s">
        <v>547</v>
      </c>
      <c r="B30" s="52" t="s">
        <v>1182</v>
      </c>
      <c r="C30" s="53" t="s">
        <v>548</v>
      </c>
    </row>
    <row r="31" spans="1:3" ht="60">
      <c r="A31" s="53" t="s">
        <v>549</v>
      </c>
      <c r="B31" s="52" t="s">
        <v>1183</v>
      </c>
      <c r="C31" s="53" t="s">
        <v>550</v>
      </c>
    </row>
    <row r="32" spans="1:3" ht="30">
      <c r="A32" s="53" t="s">
        <v>551</v>
      </c>
      <c r="B32" s="52" t="s">
        <v>455</v>
      </c>
      <c r="C32" s="53"/>
    </row>
    <row r="33" spans="1:3" ht="30">
      <c r="A33" s="53" t="s">
        <v>552</v>
      </c>
      <c r="B33" s="52" t="s">
        <v>1184</v>
      </c>
      <c r="C33" s="53" t="s">
        <v>553</v>
      </c>
    </row>
    <row r="34" spans="1:3" ht="18">
      <c r="A34" s="663" t="s">
        <v>555</v>
      </c>
      <c r="B34" s="664"/>
      <c r="C34" s="665"/>
    </row>
    <row r="35" spans="1:3" ht="30">
      <c r="A35" s="53" t="s">
        <v>556</v>
      </c>
      <c r="B35" s="52" t="s">
        <v>1185</v>
      </c>
      <c r="C35" s="53"/>
    </row>
    <row r="36" spans="1:3" ht="30">
      <c r="A36" s="53" t="s">
        <v>557</v>
      </c>
      <c r="B36" s="52" t="s">
        <v>1186</v>
      </c>
      <c r="C36" s="53"/>
    </row>
    <row r="37" spans="1:3" ht="30">
      <c r="A37" s="53" t="s">
        <v>558</v>
      </c>
      <c r="B37" s="52" t="s">
        <v>1187</v>
      </c>
      <c r="C37" s="53"/>
    </row>
    <row r="38" spans="1:3" ht="90">
      <c r="A38" s="53" t="s">
        <v>559</v>
      </c>
      <c r="B38" s="52" t="s">
        <v>1188</v>
      </c>
      <c r="C38" s="53" t="s">
        <v>560</v>
      </c>
    </row>
    <row r="39" spans="1:3" ht="18.75">
      <c r="A39" s="666" t="s">
        <v>561</v>
      </c>
      <c r="B39" s="664"/>
      <c r="C39" s="665"/>
    </row>
    <row r="40" spans="1:3">
      <c r="A40" s="53" t="s">
        <v>562</v>
      </c>
      <c r="B40" s="52" t="s">
        <v>1189</v>
      </c>
      <c r="C40" s="53"/>
    </row>
    <row r="41" spans="1:3" ht="18.75">
      <c r="A41" s="666" t="s">
        <v>563</v>
      </c>
      <c r="B41" s="667"/>
      <c r="C41" s="668"/>
    </row>
    <row r="42" spans="1:3" ht="45">
      <c r="A42" s="53" t="s">
        <v>564</v>
      </c>
      <c r="B42" s="52" t="s">
        <v>1190</v>
      </c>
      <c r="C42" s="53" t="s">
        <v>565</v>
      </c>
    </row>
    <row r="43" spans="1:3" ht="60">
      <c r="A43" s="53" t="s">
        <v>566</v>
      </c>
      <c r="B43" s="52" t="s">
        <v>1191</v>
      </c>
      <c r="C43" s="53" t="s">
        <v>567</v>
      </c>
    </row>
    <row r="44" spans="1:3">
      <c r="A44" s="53" t="s">
        <v>568</v>
      </c>
      <c r="B44" s="52" t="s">
        <v>1192</v>
      </c>
      <c r="C44" s="53"/>
    </row>
    <row r="45" spans="1:3" ht="90">
      <c r="A45" s="53" t="s">
        <v>569</v>
      </c>
      <c r="B45" s="52" t="s">
        <v>1193</v>
      </c>
      <c r="C45" s="53" t="s">
        <v>570</v>
      </c>
    </row>
    <row r="46" spans="1:3" ht="30">
      <c r="A46" s="53" t="s">
        <v>571</v>
      </c>
      <c r="B46" s="52" t="s">
        <v>1194</v>
      </c>
      <c r="C46" s="53"/>
    </row>
    <row r="47" spans="1:3" ht="90">
      <c r="A47" s="53" t="s">
        <v>572</v>
      </c>
      <c r="B47" s="52" t="s">
        <v>1195</v>
      </c>
      <c r="C47" s="53" t="s">
        <v>573</v>
      </c>
    </row>
    <row r="48" spans="1:3" ht="30">
      <c r="A48" s="53" t="s">
        <v>574</v>
      </c>
      <c r="B48" s="52" t="s">
        <v>235</v>
      </c>
      <c r="C48" s="53"/>
    </row>
    <row r="49" spans="1:3" ht="30">
      <c r="A49" s="53" t="s">
        <v>575</v>
      </c>
      <c r="B49" s="52" t="s">
        <v>43</v>
      </c>
      <c r="C49" s="53"/>
    </row>
    <row r="50" spans="1:3" ht="30">
      <c r="A50" s="53" t="s">
        <v>576</v>
      </c>
      <c r="B50" s="52" t="s">
        <v>1196</v>
      </c>
      <c r="C50" s="53"/>
    </row>
    <row r="51" spans="1:3">
      <c r="A51" s="46" t="s">
        <v>577</v>
      </c>
      <c r="B51" s="50" t="s">
        <v>249</v>
      </c>
      <c r="C51" s="46"/>
    </row>
  </sheetData>
  <mergeCells count="13">
    <mergeCell ref="A1:C1"/>
    <mergeCell ref="A2:C2"/>
    <mergeCell ref="A3:C3"/>
    <mergeCell ref="A4:C4"/>
    <mergeCell ref="A27:A28"/>
    <mergeCell ref="A34:C34"/>
    <mergeCell ref="A39:C39"/>
    <mergeCell ref="A41:C41"/>
    <mergeCell ref="A5:C5"/>
    <mergeCell ref="A18:C18"/>
    <mergeCell ref="A20:C20"/>
    <mergeCell ref="A23:A25"/>
    <mergeCell ref="A10:A11"/>
  </mergeCells>
  <hyperlinks>
    <hyperlink ref="B7" location="'Infant-Early Childhood'!H1" display="% of low birth weight babies"/>
    <hyperlink ref="B8" location="'Infant-Early Childhood'!D1" display="Rate of mothers smoking during pregnancy"/>
    <hyperlink ref="B9" location="'Infant-Early Childhood'!B1" display="Life expectancy"/>
    <hyperlink ref="B10" location="Ageing!BA1" display="Incidence of diabetes, insulin treated: Number per 100,000"/>
    <hyperlink ref="B11" location="'Health Status'!K1" display="Diabetes incidence and admissions"/>
    <hyperlink ref="B12" location="'Health Status'!B2" display="Self-reported health status"/>
    <hyperlink ref="B13" location="'Health Status'!AO2" display="% of unintentional injuries caused by falls"/>
    <hyperlink ref="B14" location="'Infant-Early Childhood'!AQ2" display="Rate of hospital separations for dental caries, children 0-4 years."/>
    <hyperlink ref="B15" location="'Health Status'!AC2" display="Number of reported HIV cases"/>
    <hyperlink ref="B16" location="'Health Status'!Y2" display="Chlamydia notifications rate per 100,000"/>
    <hyperlink ref="B19" location="'Improving Mental Health'!D2" display="Psychological distress"/>
    <hyperlink ref="B21" location="'Food Security-Healthy Eating'!B1" display="Nutrition"/>
    <hyperlink ref="B22" location="'Infant-Early Childhood'!AX1" display="Child nutrition – total energy from discretionary foods (soft drinks, cordial, energy drinks, snacks)"/>
    <hyperlink ref="B25" location="'Health Status'!C1" display="Physical activity"/>
    <hyperlink ref="B23" location="'Infant-Early Childhood'!AZ1" display="Participation in sport"/>
    <hyperlink ref="B24" location="'Adolescence 13-24yrs'!B1" display="Meet the National Physical Activity Guidelines"/>
    <hyperlink ref="B26" location="'Health Status'!E1" display="Obesity"/>
    <hyperlink ref="B27" location="'AOD Health Status'!AD1" display="Adolescent smoking rates"/>
    <hyperlink ref="B28" location="'AOD Health Status'!AM1" display="Adult smoking rates"/>
    <hyperlink ref="B29" location="'AOD Health Status'!AS1" display="Children living in households with current or daily smoker"/>
    <hyperlink ref="B30" location="'AOD Health Status'!C1" display="Short term harm from alcohol consumption"/>
    <hyperlink ref="B31" location="'AOD Health Status'!AT1" display="Alcohol, marijuana, and illicit drug use in adolescents"/>
    <hyperlink ref="B32" location="'Health Status'!AA1" display="Vaccine preventable diseases per 1,000 pop"/>
    <hyperlink ref="B33" location="'Infant-Early Childhood'!P1" display="Immunisation rates"/>
    <hyperlink ref="B35" location="'Infant-Early Childhood'!T1" display="Child protection reports"/>
    <hyperlink ref="B36" location="'Gender Equity'!Z1" display="Incidence of family violence"/>
    <hyperlink ref="B37" location="'Livable Neighbourhoods'!AE1" display="Perceptions of safety"/>
    <hyperlink ref="B38" location="'Livable Neighbourhoods'!S1" display=" Crime"/>
    <hyperlink ref="B40" location="'Housing and Homelessness'!B1" display="Homeless numbers"/>
    <hyperlink ref="B42" location="'Infant-Early Childhood'!X1" display="AEDC key indicators"/>
    <hyperlink ref="B43" location="'Adolescence 13-24yrs'!W1" display="Minimum standards in reading and writing"/>
    <hyperlink ref="B44" location="'Social Gradient and SES'!H1" display="Unemployment"/>
    <hyperlink ref="B45" location="'Adolescence 13-24yrs'!AA1" display="Young people who are Not in Education, Employment or Training (NEET)"/>
    <hyperlink ref="B46" location="'Food Security-Healthy Eating'!X1" display="Food insecurity"/>
    <hyperlink ref="B47" location="'Housing and Homelessness'!H1" display="Housing affordability"/>
    <hyperlink ref="B48" location="'Social Exclusion'!AX1" display="% People who participated in arts and culture last month"/>
    <hyperlink ref="B49" location="'Social Exclusion'!CA2" display="% of adults feeling most people could definitely be trusted"/>
    <hyperlink ref="B50" location="'Improving Mental Health'!O1" display="Adolescents with a trusted adult in their life"/>
    <hyperlink ref="B51" location="'VIC Outcomes Framework'!BB2" display="% People who feel valued by society"/>
    <hyperlink ref="B17" location="'Adolescence 13-24yrs'!G2" display="Sexual activity in young adolesc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27"/>
  <sheetViews>
    <sheetView zoomScale="120" zoomScaleNormal="120" zoomScalePageLayoutView="120" workbookViewId="0">
      <pane xSplit="1" topLeftCell="M1" activePane="topRight" state="frozen"/>
      <selection activeCell="AN1" sqref="AN1"/>
      <selection pane="topRight" activeCell="V10" sqref="V2:V10"/>
    </sheetView>
  </sheetViews>
  <sheetFormatPr defaultColWidth="8.85546875" defaultRowHeight="15"/>
  <cols>
    <col min="1" max="1" width="18.42578125" style="65" customWidth="1"/>
    <col min="2" max="7" width="9.140625" style="16" customWidth="1"/>
    <col min="8" max="8" width="9.140625" customWidth="1"/>
    <col min="9" max="9" width="8.85546875" style="30"/>
    <col min="11" max="11" width="9.85546875" bestFit="1" customWidth="1"/>
    <col min="12" max="13" width="8.42578125" customWidth="1"/>
    <col min="39" max="40" width="8.85546875" style="16"/>
    <col min="41" max="41" width="10.42578125" bestFit="1" customWidth="1"/>
    <col min="43" max="43" width="8.85546875" style="16"/>
    <col min="45" max="45" width="8.85546875" style="16"/>
    <col min="47" max="57" width="8.85546875" style="16"/>
    <col min="59" max="59" width="8.85546875" style="16"/>
    <col min="70" max="70" width="8.85546875" style="16"/>
    <col min="71" max="71" width="17.85546875" style="16" bestFit="1" customWidth="1"/>
    <col min="72" max="104" width="8.85546875" style="16"/>
  </cols>
  <sheetData>
    <row r="1" spans="1:218" s="62" customFormat="1" ht="60" customHeight="1">
      <c r="A1" s="154" t="s">
        <v>0</v>
      </c>
      <c r="B1" s="680" t="s">
        <v>17</v>
      </c>
      <c r="C1" s="681"/>
      <c r="D1" s="681"/>
      <c r="E1" s="681"/>
      <c r="F1" s="681"/>
      <c r="G1" s="681"/>
      <c r="H1" s="682"/>
      <c r="I1" s="130" t="s">
        <v>18</v>
      </c>
      <c r="J1" s="684" t="s">
        <v>423</v>
      </c>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6"/>
      <c r="AL1" s="680" t="s">
        <v>773</v>
      </c>
      <c r="AM1" s="681"/>
      <c r="AN1" s="681"/>
      <c r="AO1" s="682"/>
      <c r="AP1" s="680" t="s">
        <v>774</v>
      </c>
      <c r="AQ1" s="681"/>
      <c r="AR1" s="681"/>
      <c r="AS1" s="681"/>
      <c r="AT1" s="681"/>
      <c r="AU1" s="681"/>
      <c r="AV1" s="681"/>
      <c r="AW1" s="681"/>
      <c r="AX1" s="681"/>
      <c r="AY1" s="681"/>
      <c r="AZ1" s="681"/>
      <c r="BA1" s="681"/>
      <c r="BB1" s="681"/>
      <c r="BC1" s="681"/>
      <c r="BD1" s="681"/>
      <c r="BE1" s="681"/>
      <c r="BF1" s="681"/>
      <c r="BG1" s="681"/>
      <c r="BH1" s="681"/>
      <c r="BI1" s="682"/>
      <c r="BJ1" s="678" t="s">
        <v>775</v>
      </c>
      <c r="BK1" s="687"/>
      <c r="BL1" s="687"/>
      <c r="BM1" s="687"/>
      <c r="BN1" s="687"/>
      <c r="BO1" s="687"/>
      <c r="BP1" s="687"/>
      <c r="BQ1" s="687"/>
      <c r="BR1" s="687"/>
      <c r="BS1" s="687"/>
      <c r="BT1" s="687"/>
      <c r="BU1" s="687"/>
      <c r="BV1" s="687"/>
      <c r="BW1" s="679"/>
      <c r="BX1" s="680" t="s">
        <v>776</v>
      </c>
      <c r="BY1" s="681"/>
      <c r="BZ1" s="682"/>
      <c r="CA1" s="678" t="s">
        <v>777</v>
      </c>
      <c r="CB1" s="679"/>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row>
    <row r="2" spans="1:218" s="92" customFormat="1" ht="126" customHeight="1">
      <c r="A2" s="164" t="s">
        <v>2</v>
      </c>
      <c r="B2" s="123" t="s">
        <v>619</v>
      </c>
      <c r="C2" s="84" t="s">
        <v>620</v>
      </c>
      <c r="D2" s="84" t="s">
        <v>621</v>
      </c>
      <c r="E2" s="84" t="s">
        <v>622</v>
      </c>
      <c r="F2" s="84" t="s">
        <v>623</v>
      </c>
      <c r="G2" s="84" t="s">
        <v>624</v>
      </c>
      <c r="H2" s="124" t="s">
        <v>322</v>
      </c>
      <c r="I2" s="131" t="s">
        <v>321</v>
      </c>
      <c r="J2" s="168" t="s">
        <v>155</v>
      </c>
      <c r="K2" s="90" t="s">
        <v>625</v>
      </c>
      <c r="L2" s="90" t="s">
        <v>156</v>
      </c>
      <c r="M2" s="90" t="s">
        <v>626</v>
      </c>
      <c r="N2" s="90" t="s">
        <v>157</v>
      </c>
      <c r="O2" s="90" t="s">
        <v>627</v>
      </c>
      <c r="P2" s="90" t="s">
        <v>158</v>
      </c>
      <c r="Q2" s="90" t="s">
        <v>628</v>
      </c>
      <c r="R2" s="90" t="s">
        <v>159</v>
      </c>
      <c r="S2" s="90" t="s">
        <v>629</v>
      </c>
      <c r="T2" s="90" t="s">
        <v>160</v>
      </c>
      <c r="U2" s="90" t="s">
        <v>52</v>
      </c>
      <c r="V2" s="90" t="s">
        <v>53</v>
      </c>
      <c r="W2" s="90" t="s">
        <v>630</v>
      </c>
      <c r="X2" s="90" t="s">
        <v>161</v>
      </c>
      <c r="Y2" s="90" t="s">
        <v>631</v>
      </c>
      <c r="Z2" s="90" t="s">
        <v>162</v>
      </c>
      <c r="AA2" s="90" t="s">
        <v>617</v>
      </c>
      <c r="AB2" s="90" t="s">
        <v>163</v>
      </c>
      <c r="AC2" s="90" t="s">
        <v>632</v>
      </c>
      <c r="AD2" s="90" t="s">
        <v>164</v>
      </c>
      <c r="AE2" s="90" t="s">
        <v>633</v>
      </c>
      <c r="AF2" s="90" t="s">
        <v>165</v>
      </c>
      <c r="AG2" s="90" t="s">
        <v>54</v>
      </c>
      <c r="AH2" s="90" t="s">
        <v>166</v>
      </c>
      <c r="AI2" s="90" t="s">
        <v>55</v>
      </c>
      <c r="AJ2" s="90" t="s">
        <v>56</v>
      </c>
      <c r="AK2" s="169" t="s">
        <v>634</v>
      </c>
      <c r="AL2" s="123" t="s">
        <v>635</v>
      </c>
      <c r="AM2" s="84" t="s">
        <v>636</v>
      </c>
      <c r="AN2" s="84" t="s">
        <v>19</v>
      </c>
      <c r="AO2" s="124" t="s">
        <v>464</v>
      </c>
      <c r="AP2" s="123" t="s">
        <v>637</v>
      </c>
      <c r="AQ2" s="84" t="s">
        <v>638</v>
      </c>
      <c r="AR2" s="84" t="s">
        <v>639</v>
      </c>
      <c r="AS2" s="84" t="s">
        <v>640</v>
      </c>
      <c r="AT2" s="84" t="s">
        <v>330</v>
      </c>
      <c r="AU2" s="84" t="s">
        <v>333</v>
      </c>
      <c r="AV2" s="84" t="s">
        <v>331</v>
      </c>
      <c r="AW2" s="84" t="s">
        <v>334</v>
      </c>
      <c r="AX2" s="84" t="s">
        <v>332</v>
      </c>
      <c r="AY2" s="84" t="s">
        <v>335</v>
      </c>
      <c r="AZ2" s="84" t="s">
        <v>341</v>
      </c>
      <c r="BA2" s="84" t="s">
        <v>344</v>
      </c>
      <c r="BB2" s="84" t="s">
        <v>342</v>
      </c>
      <c r="BC2" s="84" t="s">
        <v>345</v>
      </c>
      <c r="BD2" s="84" t="s">
        <v>343</v>
      </c>
      <c r="BE2" s="84" t="s">
        <v>346</v>
      </c>
      <c r="BF2" s="84" t="s">
        <v>641</v>
      </c>
      <c r="BG2" s="84" t="s">
        <v>642</v>
      </c>
      <c r="BH2" s="84" t="s">
        <v>351</v>
      </c>
      <c r="BI2" s="124" t="s">
        <v>352</v>
      </c>
      <c r="BJ2" s="123" t="s">
        <v>20</v>
      </c>
      <c r="BK2" s="84" t="s">
        <v>21</v>
      </c>
      <c r="BL2" s="84" t="s">
        <v>167</v>
      </c>
      <c r="BM2" s="84" t="s">
        <v>170</v>
      </c>
      <c r="BN2" s="84" t="s">
        <v>168</v>
      </c>
      <c r="BO2" s="84" t="s">
        <v>171</v>
      </c>
      <c r="BP2" s="84" t="s">
        <v>169</v>
      </c>
      <c r="BQ2" s="84" t="s">
        <v>172</v>
      </c>
      <c r="BR2" s="84" t="s">
        <v>999</v>
      </c>
      <c r="BS2" s="109" t="s">
        <v>359</v>
      </c>
      <c r="BT2" s="109" t="s">
        <v>360</v>
      </c>
      <c r="BU2" s="84" t="s">
        <v>1000</v>
      </c>
      <c r="BV2" s="109" t="s">
        <v>358</v>
      </c>
      <c r="BW2" s="172" t="s">
        <v>361</v>
      </c>
      <c r="BX2" s="123" t="s">
        <v>174</v>
      </c>
      <c r="BY2" s="84" t="s">
        <v>643</v>
      </c>
      <c r="BZ2" s="124" t="s">
        <v>1197</v>
      </c>
      <c r="CA2" s="123" t="s">
        <v>179</v>
      </c>
      <c r="CB2" s="124" t="s">
        <v>178</v>
      </c>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row>
    <row r="3" spans="1:218" s="34" customFormat="1">
      <c r="A3" s="299" t="s">
        <v>5</v>
      </c>
      <c r="B3" s="300" t="s">
        <v>604</v>
      </c>
      <c r="C3" s="301" t="s">
        <v>610</v>
      </c>
      <c r="D3" s="301">
        <v>26.7</v>
      </c>
      <c r="E3" s="301">
        <v>25.5</v>
      </c>
      <c r="F3" s="301">
        <v>12.4</v>
      </c>
      <c r="G3" s="301">
        <v>2.7</v>
      </c>
      <c r="H3" s="302" t="s">
        <v>323</v>
      </c>
      <c r="I3" s="303">
        <v>0.92</v>
      </c>
      <c r="J3" s="304" t="s">
        <v>57</v>
      </c>
      <c r="K3" s="301">
        <v>15.966310142193</v>
      </c>
      <c r="L3" s="301" t="s">
        <v>58</v>
      </c>
      <c r="M3" s="301">
        <v>14.9410654815354</v>
      </c>
      <c r="N3" s="301" t="s">
        <v>59</v>
      </c>
      <c r="O3" s="301">
        <v>26.6199888609782</v>
      </c>
      <c r="P3" s="301" t="s">
        <v>60</v>
      </c>
      <c r="Q3" s="301">
        <f>0.257538730833494*100</f>
        <v>25.753873083349397</v>
      </c>
      <c r="R3" s="301" t="s">
        <v>61</v>
      </c>
      <c r="S3" s="301">
        <v>13.140635833551199</v>
      </c>
      <c r="T3" s="301" t="s">
        <v>62</v>
      </c>
      <c r="U3" s="301">
        <v>3.5781265983927999</v>
      </c>
      <c r="V3" s="301" t="s">
        <v>63</v>
      </c>
      <c r="W3" s="301">
        <v>51.584551429760801</v>
      </c>
      <c r="X3" s="301" t="s">
        <v>64</v>
      </c>
      <c r="Y3" s="301">
        <v>17.715019255455701</v>
      </c>
      <c r="Z3" s="301" t="s">
        <v>65</v>
      </c>
      <c r="AA3" s="301">
        <v>16.592389856371302</v>
      </c>
      <c r="AB3" s="301" t="s">
        <v>66</v>
      </c>
      <c r="AC3" s="301">
        <v>26.8329013975343</v>
      </c>
      <c r="AD3" s="301" t="s">
        <v>67</v>
      </c>
      <c r="AE3" s="301">
        <v>25.323951849250399</v>
      </c>
      <c r="AF3" s="301" t="s">
        <v>68</v>
      </c>
      <c r="AG3" s="301">
        <v>11.7070748661806</v>
      </c>
      <c r="AH3" s="301" t="s">
        <v>69</v>
      </c>
      <c r="AI3" s="301">
        <v>1.82866277520769</v>
      </c>
      <c r="AJ3" s="301" t="s">
        <v>70</v>
      </c>
      <c r="AK3" s="302">
        <v>48.415448570239199</v>
      </c>
      <c r="AL3" s="304">
        <v>0.2</v>
      </c>
      <c r="AM3" s="301">
        <v>78</v>
      </c>
      <c r="AN3" s="301">
        <v>23</v>
      </c>
      <c r="AO3" s="305">
        <v>221</v>
      </c>
      <c r="AP3" s="304">
        <v>29.5</v>
      </c>
      <c r="AQ3" s="301">
        <v>20</v>
      </c>
      <c r="AR3" s="301">
        <v>22</v>
      </c>
      <c r="AS3" s="301">
        <v>20</v>
      </c>
      <c r="AT3" s="301">
        <v>4.4000000000000004</v>
      </c>
      <c r="AU3" s="301" t="s">
        <v>336</v>
      </c>
      <c r="AV3" s="301">
        <v>4</v>
      </c>
      <c r="AW3" s="301" t="s">
        <v>340</v>
      </c>
      <c r="AX3" s="301">
        <v>2.2999999999999998</v>
      </c>
      <c r="AY3" s="301" t="s">
        <v>337</v>
      </c>
      <c r="AZ3" s="301">
        <v>5.2</v>
      </c>
      <c r="BA3" s="301" t="s">
        <v>347</v>
      </c>
      <c r="BB3" s="301">
        <v>3.3</v>
      </c>
      <c r="BC3" s="301" t="s">
        <v>348</v>
      </c>
      <c r="BD3" s="301">
        <v>3.1</v>
      </c>
      <c r="BE3" s="301" t="s">
        <v>349</v>
      </c>
      <c r="BF3" s="301">
        <v>24.4</v>
      </c>
      <c r="BG3" s="301">
        <v>20</v>
      </c>
      <c r="BH3" s="301">
        <v>1580.7</v>
      </c>
      <c r="BI3" s="302">
        <v>11</v>
      </c>
      <c r="BJ3" s="304">
        <v>21220</v>
      </c>
      <c r="BK3" s="301">
        <v>13950</v>
      </c>
      <c r="BL3" s="301">
        <v>11.5</v>
      </c>
      <c r="BM3" s="301">
        <v>72</v>
      </c>
      <c r="BN3" s="301">
        <v>16.899999999999999</v>
      </c>
      <c r="BO3" s="301">
        <v>58</v>
      </c>
      <c r="BP3" s="301">
        <v>83.1</v>
      </c>
      <c r="BQ3" s="301">
        <v>22</v>
      </c>
      <c r="BR3" s="301">
        <v>13849</v>
      </c>
      <c r="BS3" s="306">
        <v>3.4620058</v>
      </c>
      <c r="BT3" s="306">
        <v>5.9203226999999998</v>
      </c>
      <c r="BU3" s="301">
        <v>3142</v>
      </c>
      <c r="BV3" s="306">
        <v>2.5567321999999999</v>
      </c>
      <c r="BW3" s="307">
        <v>2.2800050000000001</v>
      </c>
      <c r="BX3" s="304">
        <v>818</v>
      </c>
      <c r="BY3" s="301">
        <v>1.3</v>
      </c>
      <c r="BZ3" s="302">
        <v>68</v>
      </c>
      <c r="CA3" s="304">
        <v>2.2000000000000002</v>
      </c>
      <c r="CB3" s="302">
        <v>50</v>
      </c>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row>
    <row r="4" spans="1:218" s="34" customFormat="1">
      <c r="A4" s="299" t="s">
        <v>7</v>
      </c>
      <c r="B4" s="304" t="s">
        <v>605</v>
      </c>
      <c r="C4" s="301" t="s">
        <v>611</v>
      </c>
      <c r="D4" s="301">
        <v>23.9</v>
      </c>
      <c r="E4" s="301">
        <v>27</v>
      </c>
      <c r="F4" s="301">
        <v>17.899999999999999</v>
      </c>
      <c r="G4" s="301">
        <v>2.4</v>
      </c>
      <c r="H4" s="302" t="s">
        <v>324</v>
      </c>
      <c r="I4" s="303">
        <v>0.88</v>
      </c>
      <c r="J4" s="304" t="s">
        <v>71</v>
      </c>
      <c r="K4" s="301">
        <v>14.8356932055576</v>
      </c>
      <c r="L4" s="301" t="s">
        <v>72</v>
      </c>
      <c r="M4" s="301">
        <v>12.289020791192801</v>
      </c>
      <c r="N4" s="301" t="s">
        <v>73</v>
      </c>
      <c r="O4" s="301">
        <v>23.9480054382067</v>
      </c>
      <c r="P4" s="301" t="s">
        <v>74</v>
      </c>
      <c r="Q4" s="301">
        <v>27.668534668567801</v>
      </c>
      <c r="R4" s="301" t="s">
        <v>75</v>
      </c>
      <c r="S4" s="301">
        <v>18.2876280797162</v>
      </c>
      <c r="T4" s="301" t="s">
        <v>76</v>
      </c>
      <c r="U4" s="301">
        <v>2.97111781675896</v>
      </c>
      <c r="V4" s="301" t="s">
        <v>77</v>
      </c>
      <c r="W4" s="301">
        <v>51.314905093715197</v>
      </c>
      <c r="X4" s="301" t="s">
        <v>78</v>
      </c>
      <c r="Y4" s="301">
        <v>16.722296978487702</v>
      </c>
      <c r="Z4" s="301" t="s">
        <v>79</v>
      </c>
      <c r="AA4" s="301">
        <v>14.0607797563917</v>
      </c>
      <c r="AB4" s="301" t="s">
        <v>80</v>
      </c>
      <c r="AC4" s="301">
        <v>23.759677052933299</v>
      </c>
      <c r="AD4" s="301" t="s">
        <v>81</v>
      </c>
      <c r="AE4" s="301">
        <v>26.3076035859707</v>
      </c>
      <c r="AF4" s="301" t="s">
        <v>82</v>
      </c>
      <c r="AG4" s="301">
        <v>17.409083760026601</v>
      </c>
      <c r="AH4" s="301" t="s">
        <v>83</v>
      </c>
      <c r="AI4" s="301">
        <v>1.7405588661901701</v>
      </c>
      <c r="AJ4" s="301" t="s">
        <v>84</v>
      </c>
      <c r="AK4" s="302">
        <v>48.685094906284803</v>
      </c>
      <c r="AL4" s="304">
        <v>0.2</v>
      </c>
      <c r="AM4" s="301">
        <v>79</v>
      </c>
      <c r="AN4" s="301">
        <v>28</v>
      </c>
      <c r="AO4" s="302">
        <v>152</v>
      </c>
      <c r="AP4" s="304">
        <v>37.9</v>
      </c>
      <c r="AQ4" s="301">
        <v>6</v>
      </c>
      <c r="AR4" s="301">
        <v>31.9</v>
      </c>
      <c r="AS4" s="301">
        <v>6</v>
      </c>
      <c r="AT4" s="301">
        <v>6.1</v>
      </c>
      <c r="AU4" s="301" t="s">
        <v>336</v>
      </c>
      <c r="AV4" s="301">
        <v>3.3</v>
      </c>
      <c r="AW4" s="301" t="s">
        <v>338</v>
      </c>
      <c r="AX4" s="301">
        <v>3.2</v>
      </c>
      <c r="AY4" s="301" t="s">
        <v>340</v>
      </c>
      <c r="AZ4" s="301">
        <v>8.1999999999999993</v>
      </c>
      <c r="BA4" s="301" t="s">
        <v>349</v>
      </c>
      <c r="BB4" s="301">
        <v>7.3</v>
      </c>
      <c r="BC4" s="301" t="s">
        <v>348</v>
      </c>
      <c r="BD4" s="301">
        <v>6.4</v>
      </c>
      <c r="BE4" s="301" t="s">
        <v>347</v>
      </c>
      <c r="BF4" s="301">
        <v>39.9</v>
      </c>
      <c r="BG4" s="301">
        <v>10</v>
      </c>
      <c r="BH4" s="301">
        <v>1320.4</v>
      </c>
      <c r="BI4" s="302">
        <v>18</v>
      </c>
      <c r="BJ4" s="304">
        <v>16323</v>
      </c>
      <c r="BK4" s="301">
        <v>11255</v>
      </c>
      <c r="BL4" s="301">
        <v>12</v>
      </c>
      <c r="BM4" s="301">
        <v>66</v>
      </c>
      <c r="BN4" s="301">
        <v>17.5</v>
      </c>
      <c r="BO4" s="301">
        <v>50</v>
      </c>
      <c r="BP4" s="301">
        <v>82.5</v>
      </c>
      <c r="BQ4" s="301">
        <v>30</v>
      </c>
      <c r="BR4" s="301">
        <v>6773</v>
      </c>
      <c r="BS4" s="306">
        <v>2.5</v>
      </c>
      <c r="BT4" s="306">
        <v>4.0999185000000002</v>
      </c>
      <c r="BU4" s="301">
        <v>776</v>
      </c>
      <c r="BV4" s="306">
        <v>0.86976200000000004</v>
      </c>
      <c r="BW4" s="307">
        <v>0.78740160000000003</v>
      </c>
      <c r="BX4" s="304">
        <v>335</v>
      </c>
      <c r="BY4" s="301">
        <v>0.8</v>
      </c>
      <c r="BZ4" s="302">
        <v>75</v>
      </c>
      <c r="CA4" s="304">
        <v>1.7</v>
      </c>
      <c r="CB4" s="302">
        <v>61</v>
      </c>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row>
    <row r="5" spans="1:218" s="34" customFormat="1">
      <c r="A5" s="299" t="s">
        <v>6</v>
      </c>
      <c r="B5" s="304" t="s">
        <v>606</v>
      </c>
      <c r="C5" s="301" t="s">
        <v>612</v>
      </c>
      <c r="D5" s="301">
        <v>28.3</v>
      </c>
      <c r="E5" s="301">
        <v>23</v>
      </c>
      <c r="F5" s="301">
        <v>14.9</v>
      </c>
      <c r="G5" s="301">
        <v>2.4</v>
      </c>
      <c r="H5" s="302" t="s">
        <v>325</v>
      </c>
      <c r="I5" s="303">
        <v>0.76</v>
      </c>
      <c r="J5" s="304" t="s">
        <v>85</v>
      </c>
      <c r="K5" s="301">
        <v>14.9814688012869</v>
      </c>
      <c r="L5" s="301" t="s">
        <v>86</v>
      </c>
      <c r="M5" s="301">
        <v>15.0379862401774</v>
      </c>
      <c r="N5" s="301" t="s">
        <v>87</v>
      </c>
      <c r="O5" s="301">
        <v>27.470735922266801</v>
      </c>
      <c r="P5" s="301" t="s">
        <v>88</v>
      </c>
      <c r="Q5" s="301">
        <v>23.6808068951275</v>
      </c>
      <c r="R5" s="301" t="s">
        <v>89</v>
      </c>
      <c r="S5" s="301">
        <v>15.8085797819731</v>
      </c>
      <c r="T5" s="301" t="s">
        <v>90</v>
      </c>
      <c r="U5" s="301">
        <v>3.0204223591683199</v>
      </c>
      <c r="V5" s="301" t="s">
        <v>91</v>
      </c>
      <c r="W5" s="301">
        <v>50.418938542893898</v>
      </c>
      <c r="X5" s="301" t="s">
        <v>92</v>
      </c>
      <c r="Y5" s="301">
        <v>15.810473264218899</v>
      </c>
      <c r="Z5" s="301" t="s">
        <v>93</v>
      </c>
      <c r="AA5" s="301">
        <v>17.095868608943601</v>
      </c>
      <c r="AB5" s="301" t="s">
        <v>94</v>
      </c>
      <c r="AC5" s="301">
        <v>29.0799973474215</v>
      </c>
      <c r="AD5" s="301" t="s">
        <v>95</v>
      </c>
      <c r="AE5" s="301">
        <v>22.226397577311602</v>
      </c>
      <c r="AF5" s="301" t="s">
        <v>96</v>
      </c>
      <c r="AG5" s="301">
        <v>13.955878777161301</v>
      </c>
      <c r="AH5" s="301" t="s">
        <v>97</v>
      </c>
      <c r="AI5" s="301">
        <v>1.83138442494308</v>
      </c>
      <c r="AJ5" s="301" t="s">
        <v>98</v>
      </c>
      <c r="AK5" s="302">
        <v>49.581061457106102</v>
      </c>
      <c r="AL5" s="304">
        <v>0.2</v>
      </c>
      <c r="AM5" s="301">
        <v>73</v>
      </c>
      <c r="AN5" s="301">
        <v>26</v>
      </c>
      <c r="AO5" s="305">
        <v>355</v>
      </c>
      <c r="AP5" s="304">
        <v>46.7</v>
      </c>
      <c r="AQ5" s="301">
        <v>4</v>
      </c>
      <c r="AR5" s="301">
        <v>41.2</v>
      </c>
      <c r="AS5" s="301">
        <v>4</v>
      </c>
      <c r="AT5" s="301">
        <v>8.5</v>
      </c>
      <c r="AU5" s="301" t="s">
        <v>336</v>
      </c>
      <c r="AV5" s="301">
        <v>4.5</v>
      </c>
      <c r="AW5" s="301" t="s">
        <v>337</v>
      </c>
      <c r="AX5" s="301">
        <v>3.5</v>
      </c>
      <c r="AY5" s="301" t="s">
        <v>339</v>
      </c>
      <c r="AZ5" s="301">
        <v>9.6</v>
      </c>
      <c r="BA5" s="301" t="s">
        <v>347</v>
      </c>
      <c r="BB5" s="301">
        <v>6.7</v>
      </c>
      <c r="BC5" s="301" t="s">
        <v>348</v>
      </c>
      <c r="BD5" s="301">
        <v>5.0999999999999996</v>
      </c>
      <c r="BE5" s="301" t="s">
        <v>349</v>
      </c>
      <c r="BF5" s="301">
        <v>46</v>
      </c>
      <c r="BG5" s="301">
        <v>4</v>
      </c>
      <c r="BH5" s="301">
        <v>2429.8000000000002</v>
      </c>
      <c r="BI5" s="302">
        <v>3</v>
      </c>
      <c r="BJ5" s="304">
        <v>21955</v>
      </c>
      <c r="BK5" s="301">
        <v>16317</v>
      </c>
      <c r="BL5" s="301">
        <v>13.3</v>
      </c>
      <c r="BM5" s="301">
        <v>53</v>
      </c>
      <c r="BN5" s="301">
        <v>17.7</v>
      </c>
      <c r="BO5" s="301">
        <v>41</v>
      </c>
      <c r="BP5" s="301">
        <v>82.3</v>
      </c>
      <c r="BQ5" s="301">
        <v>39</v>
      </c>
      <c r="BR5" s="301">
        <v>11798</v>
      </c>
      <c r="BS5" s="306">
        <v>3.008632</v>
      </c>
      <c r="BT5" s="306">
        <v>4.3534747999999999</v>
      </c>
      <c r="BU5" s="301">
        <v>3294</v>
      </c>
      <c r="BV5" s="306">
        <v>3.3539137000000001</v>
      </c>
      <c r="BW5" s="307">
        <v>2.3204096999999999</v>
      </c>
      <c r="BX5" s="304">
        <v>1800</v>
      </c>
      <c r="BY5" s="301">
        <v>2.8</v>
      </c>
      <c r="BZ5" s="302">
        <v>43</v>
      </c>
      <c r="CA5" s="304">
        <v>4.7</v>
      </c>
      <c r="CB5" s="302">
        <v>13</v>
      </c>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row>
    <row r="6" spans="1:218" s="34" customFormat="1">
      <c r="A6" s="299" t="s">
        <v>4</v>
      </c>
      <c r="B6" s="304" t="s">
        <v>604</v>
      </c>
      <c r="C6" s="301" t="s">
        <v>613</v>
      </c>
      <c r="D6" s="301">
        <v>27.9</v>
      </c>
      <c r="E6" s="301">
        <v>23.5</v>
      </c>
      <c r="F6" s="301">
        <v>14.5</v>
      </c>
      <c r="G6" s="301">
        <v>2.9</v>
      </c>
      <c r="H6" s="302" t="s">
        <v>326</v>
      </c>
      <c r="I6" s="303">
        <v>0.99</v>
      </c>
      <c r="J6" s="304" t="s">
        <v>99</v>
      </c>
      <c r="K6" s="301">
        <v>15.8992607502726</v>
      </c>
      <c r="L6" s="301" t="s">
        <v>100</v>
      </c>
      <c r="M6" s="301">
        <v>13.7234463175299</v>
      </c>
      <c r="N6" s="301" t="s">
        <v>101</v>
      </c>
      <c r="O6" s="301">
        <v>27.204869223488299</v>
      </c>
      <c r="P6" s="301" t="s">
        <v>102</v>
      </c>
      <c r="Q6" s="301">
        <v>23.9243736745624</v>
      </c>
      <c r="R6" s="301" t="s">
        <v>103</v>
      </c>
      <c r="S6" s="301">
        <v>15.689587002623901</v>
      </c>
      <c r="T6" s="301" t="s">
        <v>104</v>
      </c>
      <c r="U6" s="301">
        <v>3.5584630315229502</v>
      </c>
      <c r="V6" s="301" t="s">
        <v>105</v>
      </c>
      <c r="W6" s="301">
        <v>51.6082956147511</v>
      </c>
      <c r="X6" s="301" t="s">
        <v>106</v>
      </c>
      <c r="Y6" s="301">
        <v>17.828803618660601</v>
      </c>
      <c r="Z6" s="301" t="s">
        <v>107</v>
      </c>
      <c r="AA6" s="301">
        <v>14.9474195320786</v>
      </c>
      <c r="AB6" s="301" t="s">
        <v>108</v>
      </c>
      <c r="AC6" s="301">
        <v>28.7410076538761</v>
      </c>
      <c r="AD6" s="301" t="s">
        <v>109</v>
      </c>
      <c r="AE6" s="301">
        <v>23.150739193212502</v>
      </c>
      <c r="AF6" s="301" t="s">
        <v>110</v>
      </c>
      <c r="AG6" s="301">
        <v>13.2339223879071</v>
      </c>
      <c r="AH6" s="301" t="s">
        <v>111</v>
      </c>
      <c r="AI6" s="301">
        <v>2.0981076142650901</v>
      </c>
      <c r="AJ6" s="301" t="s">
        <v>112</v>
      </c>
      <c r="AK6" s="302">
        <v>48.3917043852489</v>
      </c>
      <c r="AL6" s="304">
        <v>0.2</v>
      </c>
      <c r="AM6" s="301">
        <v>74</v>
      </c>
      <c r="AN6" s="301">
        <v>27</v>
      </c>
      <c r="AO6" s="302">
        <v>314</v>
      </c>
      <c r="AP6" s="304">
        <v>34.9</v>
      </c>
      <c r="AQ6" s="301">
        <v>13</v>
      </c>
      <c r="AR6" s="301">
        <v>28.8</v>
      </c>
      <c r="AS6" s="301">
        <v>11</v>
      </c>
      <c r="AT6" s="301">
        <v>7.6</v>
      </c>
      <c r="AU6" s="301" t="s">
        <v>336</v>
      </c>
      <c r="AV6" s="301">
        <v>3.7</v>
      </c>
      <c r="AW6" s="301" t="s">
        <v>340</v>
      </c>
      <c r="AX6" s="301">
        <v>2.4</v>
      </c>
      <c r="AY6" s="301" t="s">
        <v>337</v>
      </c>
      <c r="AZ6" s="301">
        <v>7.8</v>
      </c>
      <c r="BA6" s="301" t="s">
        <v>347</v>
      </c>
      <c r="BB6" s="301">
        <v>5.3</v>
      </c>
      <c r="BC6" s="301" t="s">
        <v>349</v>
      </c>
      <c r="BD6" s="301">
        <v>3.3</v>
      </c>
      <c r="BE6" s="301" t="s">
        <v>348</v>
      </c>
      <c r="BF6" s="301">
        <v>31.4</v>
      </c>
      <c r="BG6" s="301">
        <v>12</v>
      </c>
      <c r="BH6" s="301">
        <v>2089.4</v>
      </c>
      <c r="BI6" s="302">
        <v>4</v>
      </c>
      <c r="BJ6" s="304">
        <v>19364</v>
      </c>
      <c r="BK6" s="301">
        <v>14258</v>
      </c>
      <c r="BL6" s="301">
        <v>14.1</v>
      </c>
      <c r="BM6" s="301">
        <v>48</v>
      </c>
      <c r="BN6" s="301">
        <v>17.5</v>
      </c>
      <c r="BO6" s="301">
        <v>46</v>
      </c>
      <c r="BP6" s="301">
        <v>82.5</v>
      </c>
      <c r="BQ6" s="301">
        <v>34</v>
      </c>
      <c r="BR6" s="301">
        <v>13569</v>
      </c>
      <c r="BS6" s="306">
        <v>3.5</v>
      </c>
      <c r="BT6" s="306">
        <v>6.0319326000000002</v>
      </c>
      <c r="BU6" s="301">
        <v>2504</v>
      </c>
      <c r="BV6" s="306">
        <v>2.5573809000000001</v>
      </c>
      <c r="BW6" s="307">
        <v>2.0997861000000002</v>
      </c>
      <c r="BX6" s="304">
        <v>1575</v>
      </c>
      <c r="BY6" s="301">
        <v>2.6</v>
      </c>
      <c r="BZ6" s="302">
        <v>46</v>
      </c>
      <c r="CA6" s="304">
        <v>4.5999999999999996</v>
      </c>
      <c r="CB6" s="302">
        <v>15</v>
      </c>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row>
    <row r="7" spans="1:218" s="34" customFormat="1">
      <c r="A7" s="337" t="s">
        <v>8</v>
      </c>
      <c r="B7" s="321" t="s">
        <v>607</v>
      </c>
      <c r="C7" s="318" t="s">
        <v>614</v>
      </c>
      <c r="D7" s="318">
        <v>26.9</v>
      </c>
      <c r="E7" s="318">
        <v>24.6</v>
      </c>
      <c r="F7" s="318">
        <v>14.7</v>
      </c>
      <c r="G7" s="318">
        <v>2.6</v>
      </c>
      <c r="H7" s="336" t="s">
        <v>328</v>
      </c>
      <c r="I7" s="338">
        <v>0.88</v>
      </c>
      <c r="J7" s="321" t="s">
        <v>127</v>
      </c>
      <c r="K7" s="318">
        <v>15.458529850538801</v>
      </c>
      <c r="L7" s="318" t="s">
        <v>128</v>
      </c>
      <c r="M7" s="318">
        <v>14.1606669075836</v>
      </c>
      <c r="N7" s="318" t="s">
        <v>129</v>
      </c>
      <c r="O7" s="318">
        <v>26.514765430268401</v>
      </c>
      <c r="P7" s="318" t="s">
        <v>130</v>
      </c>
      <c r="Q7" s="318">
        <v>25.0498049499171</v>
      </c>
      <c r="R7" s="318" t="s">
        <v>131</v>
      </c>
      <c r="S7" s="318">
        <v>15.514743809515</v>
      </c>
      <c r="T7" s="318" t="s">
        <v>132</v>
      </c>
      <c r="U7" s="318">
        <v>3.3014890521770601</v>
      </c>
      <c r="V7" s="318" t="s">
        <v>133</v>
      </c>
      <c r="W7" s="318">
        <v>51.204098061202103</v>
      </c>
      <c r="X7" s="318" t="s">
        <v>134</v>
      </c>
      <c r="Y7" s="318">
        <v>17.001257551793</v>
      </c>
      <c r="Z7" s="318" t="s">
        <v>135</v>
      </c>
      <c r="AA7" s="318">
        <v>15.8532553737651</v>
      </c>
      <c r="AB7" s="318" t="s">
        <v>136</v>
      </c>
      <c r="AC7" s="318">
        <v>27.405878082298301</v>
      </c>
      <c r="AD7" s="318" t="s">
        <v>137</v>
      </c>
      <c r="AE7" s="318">
        <v>24.046788705369899</v>
      </c>
      <c r="AF7" s="318" t="s">
        <v>138</v>
      </c>
      <c r="AG7" s="318">
        <v>13.811354266601001</v>
      </c>
      <c r="AH7" s="318" t="s">
        <v>139</v>
      </c>
      <c r="AI7" s="318">
        <v>1.88146602017269</v>
      </c>
      <c r="AJ7" s="318" t="s">
        <v>140</v>
      </c>
      <c r="AK7" s="336">
        <v>48.795901938797897</v>
      </c>
      <c r="AL7" s="321">
        <v>0.2</v>
      </c>
      <c r="AM7" s="318">
        <v>17</v>
      </c>
      <c r="AN7" s="318"/>
      <c r="AO7" s="339"/>
      <c r="AP7" s="321">
        <v>37.4</v>
      </c>
      <c r="AQ7" s="318">
        <v>4</v>
      </c>
      <c r="AR7" s="318">
        <v>29.4</v>
      </c>
      <c r="AS7" s="318">
        <v>3</v>
      </c>
      <c r="AT7" s="318">
        <v>6.7</v>
      </c>
      <c r="AU7" s="318" t="s">
        <v>336</v>
      </c>
      <c r="AV7" s="318">
        <v>3.5</v>
      </c>
      <c r="AW7" s="318" t="s">
        <v>340</v>
      </c>
      <c r="AX7" s="318">
        <v>2.8</v>
      </c>
      <c r="AY7" s="318" t="s">
        <v>337</v>
      </c>
      <c r="AZ7" s="318">
        <v>7.4</v>
      </c>
      <c r="BA7" s="318" t="s">
        <v>347</v>
      </c>
      <c r="BB7" s="318">
        <v>5.2</v>
      </c>
      <c r="BC7" s="318" t="s">
        <v>349</v>
      </c>
      <c r="BD7" s="318">
        <v>5</v>
      </c>
      <c r="BE7" s="318" t="s">
        <v>348</v>
      </c>
      <c r="BF7" s="318">
        <v>35.299999999999997</v>
      </c>
      <c r="BG7" s="318">
        <v>5</v>
      </c>
      <c r="BH7" s="318">
        <v>1907.5</v>
      </c>
      <c r="BI7" s="336">
        <v>2</v>
      </c>
      <c r="BJ7" s="321"/>
      <c r="BK7" s="318"/>
      <c r="BL7" s="318">
        <v>12.8</v>
      </c>
      <c r="BM7" s="318">
        <v>17</v>
      </c>
      <c r="BN7" s="318">
        <v>17.399999999999999</v>
      </c>
      <c r="BO7" s="318">
        <v>10</v>
      </c>
      <c r="BP7" s="318">
        <v>82.6</v>
      </c>
      <c r="BQ7" s="318">
        <v>8</v>
      </c>
      <c r="BR7" s="318"/>
      <c r="BS7" s="318"/>
      <c r="BT7" s="318"/>
      <c r="BU7" s="318">
        <v>9716</v>
      </c>
      <c r="BV7" s="318"/>
      <c r="BW7" s="336"/>
      <c r="BX7" s="321">
        <v>4528</v>
      </c>
      <c r="BY7" s="318">
        <v>2</v>
      </c>
      <c r="BZ7" s="336">
        <v>17</v>
      </c>
      <c r="CA7" s="321">
        <v>3.5</v>
      </c>
      <c r="CB7" s="336">
        <v>9</v>
      </c>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row>
    <row r="8" spans="1:218" s="34" customFormat="1">
      <c r="A8" s="165" t="s">
        <v>9</v>
      </c>
      <c r="B8" s="160" t="s">
        <v>608</v>
      </c>
      <c r="C8" s="103" t="s">
        <v>615</v>
      </c>
      <c r="D8" s="103">
        <v>26.9</v>
      </c>
      <c r="E8" s="103">
        <v>25.4</v>
      </c>
      <c r="F8" s="103">
        <v>13.8</v>
      </c>
      <c r="G8" s="103">
        <v>2.2999999999999998</v>
      </c>
      <c r="H8" s="159" t="s">
        <v>327</v>
      </c>
      <c r="I8" s="152">
        <v>0.82</v>
      </c>
      <c r="J8" s="160" t="s">
        <v>113</v>
      </c>
      <c r="K8" s="103">
        <v>6.3605015086490004</v>
      </c>
      <c r="L8" s="103" t="s">
        <v>114</v>
      </c>
      <c r="M8" s="103">
        <v>13.7778069304147</v>
      </c>
      <c r="N8" s="103" t="s">
        <v>115</v>
      </c>
      <c r="O8" s="103">
        <v>26.621188553008899</v>
      </c>
      <c r="P8" s="103" t="s">
        <v>116</v>
      </c>
      <c r="Q8" s="103">
        <v>25.867801120710698</v>
      </c>
      <c r="R8" s="103" t="s">
        <v>117</v>
      </c>
      <c r="S8" s="103">
        <v>14.4566052587192</v>
      </c>
      <c r="T8" s="103" t="s">
        <v>118</v>
      </c>
      <c r="U8" s="103">
        <v>2.9160966284975398</v>
      </c>
      <c r="V8" s="103" t="s">
        <v>119</v>
      </c>
      <c r="W8" s="103">
        <v>50.996778235359898</v>
      </c>
      <c r="X8" s="103" t="s">
        <v>120</v>
      </c>
      <c r="Y8" s="103">
        <v>17.960685037573299</v>
      </c>
      <c r="Z8" s="103" t="s">
        <v>121</v>
      </c>
      <c r="AA8" s="103">
        <v>15.199783122144</v>
      </c>
      <c r="AB8" s="103" t="s">
        <v>122</v>
      </c>
      <c r="AC8" s="103">
        <v>27.239234608400899</v>
      </c>
      <c r="AD8" s="103" t="s">
        <v>123</v>
      </c>
      <c r="AE8" s="103">
        <v>24.956361132835699</v>
      </c>
      <c r="AF8" s="103" t="s">
        <v>124</v>
      </c>
      <c r="AG8" s="103">
        <v>13.0253485745937</v>
      </c>
      <c r="AH8" s="103" t="s">
        <v>125</v>
      </c>
      <c r="AI8" s="103">
        <v>1.61858752445239</v>
      </c>
      <c r="AJ8" s="103" t="s">
        <v>126</v>
      </c>
      <c r="AK8" s="159">
        <v>49.003221764640102</v>
      </c>
      <c r="AL8" s="160" t="s">
        <v>618</v>
      </c>
      <c r="AM8" s="103">
        <v>9</v>
      </c>
      <c r="AN8" s="103"/>
      <c r="AO8" s="159">
        <v>3529</v>
      </c>
      <c r="AP8" s="160">
        <v>31.5</v>
      </c>
      <c r="AQ8" s="103">
        <v>4</v>
      </c>
      <c r="AR8" s="103">
        <v>24.2</v>
      </c>
      <c r="AS8" s="103">
        <v>3</v>
      </c>
      <c r="AT8" s="103">
        <v>4.7</v>
      </c>
      <c r="AU8" s="103" t="s">
        <v>340</v>
      </c>
      <c r="AV8" s="103">
        <v>4.5</v>
      </c>
      <c r="AW8" s="103" t="s">
        <v>336</v>
      </c>
      <c r="AX8" s="103">
        <v>2.2000000000000002</v>
      </c>
      <c r="AY8" s="103" t="s">
        <v>337</v>
      </c>
      <c r="AZ8" s="103">
        <v>5</v>
      </c>
      <c r="BA8" s="103" t="s">
        <v>347</v>
      </c>
      <c r="BB8" s="103">
        <v>3.7</v>
      </c>
      <c r="BC8" s="103" t="s">
        <v>349</v>
      </c>
      <c r="BD8" s="103">
        <v>3.3</v>
      </c>
      <c r="BE8" s="103" t="s">
        <v>348</v>
      </c>
      <c r="BF8" s="103">
        <v>26.7</v>
      </c>
      <c r="BG8" s="103">
        <v>3</v>
      </c>
      <c r="BH8" s="103">
        <v>1379.3</v>
      </c>
      <c r="BI8" s="159">
        <v>2</v>
      </c>
      <c r="BJ8" s="160">
        <v>133185</v>
      </c>
      <c r="BK8" s="103">
        <v>92990</v>
      </c>
      <c r="BL8" s="103">
        <v>13.9</v>
      </c>
      <c r="BM8" s="103">
        <v>9</v>
      </c>
      <c r="BN8" s="103">
        <v>17.7</v>
      </c>
      <c r="BO8" s="103">
        <v>4</v>
      </c>
      <c r="BP8" s="103">
        <v>82.3</v>
      </c>
      <c r="BQ8" s="103">
        <v>6</v>
      </c>
      <c r="BR8" s="103">
        <v>75811</v>
      </c>
      <c r="BS8" s="103"/>
      <c r="BT8" s="103"/>
      <c r="BU8" s="103">
        <v>13246</v>
      </c>
      <c r="BV8" s="103"/>
      <c r="BW8" s="159"/>
      <c r="BX8" s="160">
        <v>8090</v>
      </c>
      <c r="BY8" s="103">
        <v>2.1</v>
      </c>
      <c r="BZ8" s="159">
        <v>9</v>
      </c>
      <c r="CA8" s="160">
        <v>3.1</v>
      </c>
      <c r="CB8" s="159">
        <v>6</v>
      </c>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row>
    <row r="9" spans="1:218" s="34" customFormat="1">
      <c r="A9" s="166" t="s">
        <v>1</v>
      </c>
      <c r="B9" s="160" t="s">
        <v>609</v>
      </c>
      <c r="C9" s="103" t="s">
        <v>616</v>
      </c>
      <c r="D9" s="103">
        <v>29.2</v>
      </c>
      <c r="E9" s="103">
        <v>24.4</v>
      </c>
      <c r="F9" s="103">
        <v>12.6</v>
      </c>
      <c r="G9" s="103">
        <v>2</v>
      </c>
      <c r="H9" s="159" t="s">
        <v>329</v>
      </c>
      <c r="I9" s="152">
        <v>1.75</v>
      </c>
      <c r="J9" s="160" t="s">
        <v>141</v>
      </c>
      <c r="K9" s="103">
        <v>17.660962178734501</v>
      </c>
      <c r="L9" s="103" t="s">
        <v>142</v>
      </c>
      <c r="M9" s="103">
        <v>13.008605714238399</v>
      </c>
      <c r="N9" s="103" t="s">
        <v>143</v>
      </c>
      <c r="O9" s="103">
        <v>29.058773289033098</v>
      </c>
      <c r="P9" s="103" t="s">
        <v>144</v>
      </c>
      <c r="Q9" s="103">
        <v>24.590445546125501</v>
      </c>
      <c r="R9" s="103" t="s">
        <v>145</v>
      </c>
      <c r="S9" s="103">
        <v>13.141409946312599</v>
      </c>
      <c r="T9" s="103" t="s">
        <v>146</v>
      </c>
      <c r="U9" s="103">
        <v>2.5398033255559498</v>
      </c>
      <c r="V9" s="103" t="s">
        <v>147</v>
      </c>
      <c r="W9" s="103">
        <v>50.511095263376099</v>
      </c>
      <c r="X9" s="103" t="s">
        <v>148</v>
      </c>
      <c r="Y9" s="103">
        <v>18.984120546259099</v>
      </c>
      <c r="Z9" s="103" t="s">
        <v>149</v>
      </c>
      <c r="AA9" s="103">
        <v>13.8811345273466</v>
      </c>
      <c r="AB9" s="103" t="s">
        <v>150</v>
      </c>
      <c r="AC9" s="103">
        <v>29.393026250054099</v>
      </c>
      <c r="AD9" s="103" t="s">
        <v>151</v>
      </c>
      <c r="AE9" s="103">
        <v>24.208500611019002</v>
      </c>
      <c r="AF9" s="103" t="s">
        <v>152</v>
      </c>
      <c r="AG9" s="103">
        <v>12.0957830003975</v>
      </c>
      <c r="AH9" s="103" t="s">
        <v>153</v>
      </c>
      <c r="AI9" s="103">
        <v>1.43743506492363</v>
      </c>
      <c r="AJ9" s="103" t="s">
        <v>154</v>
      </c>
      <c r="AK9" s="159">
        <v>49.488904736623901</v>
      </c>
      <c r="AL9" s="160">
        <v>0.8</v>
      </c>
      <c r="AM9" s="103" t="s">
        <v>173</v>
      </c>
      <c r="AN9" s="103">
        <v>21.1</v>
      </c>
      <c r="AO9" s="159">
        <v>37699</v>
      </c>
      <c r="AP9" s="160">
        <v>27.7</v>
      </c>
      <c r="AQ9" s="103" t="s">
        <v>173</v>
      </c>
      <c r="AR9" s="103">
        <v>20.9</v>
      </c>
      <c r="AS9" s="103" t="s">
        <v>173</v>
      </c>
      <c r="AT9" s="103">
        <v>4.2</v>
      </c>
      <c r="AU9" s="103" t="s">
        <v>340</v>
      </c>
      <c r="AV9" s="103">
        <v>2.2000000000000002</v>
      </c>
      <c r="AW9" s="103" t="s">
        <v>337</v>
      </c>
      <c r="AX9" s="103">
        <v>1.8</v>
      </c>
      <c r="AY9" s="103" t="s">
        <v>336</v>
      </c>
      <c r="AZ9" s="103">
        <v>2.4</v>
      </c>
      <c r="BA9" s="103" t="s">
        <v>350</v>
      </c>
      <c r="BB9" s="103">
        <v>2.2999999999999998</v>
      </c>
      <c r="BC9" s="103" t="s">
        <v>348</v>
      </c>
      <c r="BD9" s="103">
        <v>2</v>
      </c>
      <c r="BE9" s="103" t="s">
        <v>347</v>
      </c>
      <c r="BF9" s="103">
        <v>24.2</v>
      </c>
      <c r="BG9" s="103" t="s">
        <v>173</v>
      </c>
      <c r="BH9" s="103">
        <v>1286.9000000000001</v>
      </c>
      <c r="BI9" s="159" t="s">
        <v>173</v>
      </c>
      <c r="BJ9" s="173">
        <v>632701</v>
      </c>
      <c r="BK9" s="104">
        <v>495008</v>
      </c>
      <c r="BL9" s="103">
        <v>15.5</v>
      </c>
      <c r="BM9" s="103" t="s">
        <v>173</v>
      </c>
      <c r="BN9" s="103">
        <v>82.8</v>
      </c>
      <c r="BO9" s="103" t="s">
        <v>173</v>
      </c>
      <c r="BP9" s="103">
        <v>17.2</v>
      </c>
      <c r="BQ9" s="103" t="s">
        <v>173</v>
      </c>
      <c r="BR9" s="104">
        <v>476870</v>
      </c>
      <c r="BS9" s="103"/>
      <c r="BT9" s="103"/>
      <c r="BU9" s="104">
        <v>82629</v>
      </c>
      <c r="BV9" s="103"/>
      <c r="BW9" s="159"/>
      <c r="BX9" s="160">
        <v>85199</v>
      </c>
      <c r="BY9" s="103">
        <v>3.9</v>
      </c>
      <c r="BZ9" s="159" t="s">
        <v>173</v>
      </c>
      <c r="CA9" s="160">
        <v>4</v>
      </c>
      <c r="CB9" s="159" t="s">
        <v>173</v>
      </c>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row>
    <row r="10" spans="1:218" s="34" customFormat="1" ht="15.75" thickBot="1">
      <c r="A10" s="167" t="s">
        <v>3</v>
      </c>
      <c r="B10" s="161"/>
      <c r="C10" s="162"/>
      <c r="D10" s="162"/>
      <c r="E10" s="162"/>
      <c r="F10" s="162"/>
      <c r="G10" s="162"/>
      <c r="H10" s="163"/>
      <c r="I10" s="153"/>
      <c r="J10" s="170"/>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63"/>
      <c r="AL10" s="170"/>
      <c r="AM10" s="171"/>
      <c r="AN10" s="171"/>
      <c r="AO10" s="163"/>
      <c r="AP10" s="170"/>
      <c r="AQ10" s="171"/>
      <c r="AR10" s="171"/>
      <c r="AS10" s="171"/>
      <c r="AT10" s="171"/>
      <c r="AU10" s="171"/>
      <c r="AV10" s="171"/>
      <c r="AW10" s="171"/>
      <c r="AX10" s="171"/>
      <c r="AY10" s="171"/>
      <c r="AZ10" s="171"/>
      <c r="BA10" s="171"/>
      <c r="BB10" s="171"/>
      <c r="BC10" s="171"/>
      <c r="BD10" s="171"/>
      <c r="BE10" s="171"/>
      <c r="BF10" s="171"/>
      <c r="BG10" s="171"/>
      <c r="BH10" s="171"/>
      <c r="BI10" s="163"/>
      <c r="BJ10" s="170"/>
      <c r="BK10" s="171"/>
      <c r="BL10" s="171"/>
      <c r="BM10" s="171"/>
      <c r="BN10" s="171"/>
      <c r="BO10" s="171"/>
      <c r="BP10" s="171"/>
      <c r="BQ10" s="171"/>
      <c r="BR10" s="171"/>
      <c r="BS10" s="171"/>
      <c r="BT10" s="171"/>
      <c r="BU10" s="171"/>
      <c r="BV10" s="171"/>
      <c r="BW10" s="163"/>
      <c r="BX10" s="170"/>
      <c r="BY10" s="171"/>
      <c r="BZ10" s="163"/>
      <c r="CA10" s="170"/>
      <c r="CB10" s="163"/>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row>
    <row r="11" spans="1:218" s="32" customFormat="1" ht="14.1" customHeight="1">
      <c r="A11" s="37"/>
      <c r="I11" s="42"/>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BS11" s="31"/>
      <c r="BT11" s="105"/>
      <c r="BV11" s="105"/>
      <c r="DG11" s="31"/>
      <c r="DH11" s="31"/>
    </row>
    <row r="12" spans="1:21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BS12" s="1"/>
      <c r="BT12" s="105"/>
      <c r="BV12" s="105"/>
      <c r="DG12" s="1"/>
    </row>
    <row r="13" spans="1:218">
      <c r="BS13" s="1"/>
      <c r="BT13" s="105"/>
      <c r="BV13" s="105"/>
      <c r="BW13" s="683"/>
      <c r="BX13" s="683"/>
      <c r="BY13" s="683"/>
      <c r="BZ13" s="683"/>
      <c r="DG13" s="1"/>
    </row>
    <row r="14" spans="1:218">
      <c r="BS14" s="1"/>
      <c r="BT14" s="105"/>
      <c r="BV14" s="105"/>
      <c r="BW14" s="683"/>
      <c r="BX14" s="683"/>
      <c r="BY14" s="683"/>
      <c r="BZ14" s="683"/>
    </row>
    <row r="15" spans="1:218">
      <c r="BW15" s="683"/>
      <c r="BX15" s="683"/>
      <c r="BY15" s="683"/>
      <c r="BZ15" s="683"/>
    </row>
    <row r="17" spans="16:46">
      <c r="AT17" s="18"/>
    </row>
    <row r="27" spans="16:46">
      <c r="P27" s="30"/>
    </row>
  </sheetData>
  <mergeCells count="8">
    <mergeCell ref="CA1:CB1"/>
    <mergeCell ref="B1:H1"/>
    <mergeCell ref="BW13:BZ15"/>
    <mergeCell ref="AL1:AO1"/>
    <mergeCell ref="AP1:BI1"/>
    <mergeCell ref="BX1:BZ1"/>
    <mergeCell ref="J1:AK1"/>
    <mergeCell ref="BJ1:BW1"/>
  </mergeCells>
  <pageMargins left="0.7" right="0.7" top="0.75" bottom="0.75" header="0.3" footer="0.3"/>
  <pageSetup paperSize="9" orientation="landscape" r:id="rId1"/>
  <ignoredErrors>
    <ignoredError sqref="H3:H9 AH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zoomScale="120" zoomScaleNormal="120" zoomScalePageLayoutView="120" workbookViewId="0">
      <pane xSplit="1" topLeftCell="Y1" activePane="topRight" state="frozen"/>
      <selection activeCell="AN1" sqref="AN1"/>
      <selection pane="topRight" activeCell="AL2" sqref="AL2"/>
    </sheetView>
  </sheetViews>
  <sheetFormatPr defaultColWidth="8.85546875" defaultRowHeight="15"/>
  <cols>
    <col min="1" max="1" width="18.42578125" style="66" customWidth="1"/>
    <col min="2" max="2" width="14.28515625" customWidth="1"/>
    <col min="3" max="3" width="14.28515625" style="16" customWidth="1"/>
    <col min="4" max="4" width="14.28515625" customWidth="1"/>
    <col min="7" max="7" width="8.85546875" style="16"/>
    <col min="9" max="10" width="8.85546875" style="16"/>
    <col min="12" max="15" width="8.85546875" style="16"/>
    <col min="17" max="17" width="8.85546875" style="16"/>
    <col min="20" max="21" width="8.85546875" style="16"/>
    <col min="27" max="28" width="8.85546875" style="16"/>
    <col min="32" max="32" width="10.85546875" style="16" bestFit="1" customWidth="1"/>
    <col min="33" max="33" width="10.85546875" bestFit="1" customWidth="1"/>
  </cols>
  <sheetData>
    <row r="1" spans="1:42" s="60" customFormat="1" ht="54.95" customHeight="1">
      <c r="A1" s="154" t="s">
        <v>0</v>
      </c>
      <c r="B1" s="688" t="s">
        <v>1003</v>
      </c>
      <c r="C1" s="689"/>
      <c r="D1" s="690"/>
      <c r="E1" s="680" t="s">
        <v>779</v>
      </c>
      <c r="F1" s="681"/>
      <c r="G1" s="682"/>
      <c r="H1" s="680" t="s">
        <v>780</v>
      </c>
      <c r="I1" s="682"/>
      <c r="J1" s="680" t="s">
        <v>781</v>
      </c>
      <c r="K1" s="681"/>
      <c r="L1" s="681"/>
      <c r="M1" s="681"/>
      <c r="N1" s="681"/>
      <c r="O1" s="681"/>
      <c r="P1" s="681"/>
      <c r="Q1" s="681"/>
      <c r="R1" s="681"/>
      <c r="S1" s="681"/>
      <c r="T1" s="681"/>
      <c r="U1" s="681"/>
      <c r="V1" s="681"/>
      <c r="W1" s="681"/>
      <c r="X1" s="681"/>
      <c r="Y1" s="681"/>
      <c r="Z1" s="682"/>
      <c r="AA1" s="680" t="s">
        <v>782</v>
      </c>
      <c r="AB1" s="681"/>
      <c r="AC1" s="681"/>
      <c r="AD1" s="681"/>
      <c r="AE1" s="682"/>
      <c r="AF1" s="688" t="s">
        <v>10</v>
      </c>
      <c r="AG1" s="689"/>
      <c r="AH1" s="689"/>
      <c r="AI1" s="689"/>
      <c r="AJ1" s="689"/>
      <c r="AK1" s="689"/>
      <c r="AL1" s="690"/>
      <c r="AM1" s="680" t="s">
        <v>783</v>
      </c>
      <c r="AN1" s="682"/>
      <c r="AO1" s="680" t="s">
        <v>784</v>
      </c>
      <c r="AP1" s="682"/>
    </row>
    <row r="2" spans="1:42" s="92" customFormat="1" ht="153.75" customHeight="1">
      <c r="A2" s="155" t="s">
        <v>2</v>
      </c>
      <c r="B2" s="174" t="s">
        <v>363</v>
      </c>
      <c r="C2" s="93" t="s">
        <v>362</v>
      </c>
      <c r="D2" s="124" t="s">
        <v>419</v>
      </c>
      <c r="E2" s="123" t="s">
        <v>422</v>
      </c>
      <c r="F2" s="84" t="s">
        <v>421</v>
      </c>
      <c r="G2" s="124" t="s">
        <v>420</v>
      </c>
      <c r="H2" s="123" t="s">
        <v>12</v>
      </c>
      <c r="I2" s="124" t="s">
        <v>182</v>
      </c>
      <c r="J2" s="123" t="s">
        <v>176</v>
      </c>
      <c r="K2" s="84" t="s">
        <v>177</v>
      </c>
      <c r="L2" s="84" t="s">
        <v>368</v>
      </c>
      <c r="M2" s="84" t="s">
        <v>365</v>
      </c>
      <c r="N2" s="84" t="s">
        <v>366</v>
      </c>
      <c r="O2" s="84" t="s">
        <v>367</v>
      </c>
      <c r="P2" s="84" t="s">
        <v>364</v>
      </c>
      <c r="Q2" s="84" t="s">
        <v>644</v>
      </c>
      <c r="R2" s="84" t="s">
        <v>645</v>
      </c>
      <c r="S2" s="84" t="s">
        <v>646</v>
      </c>
      <c r="T2" s="84" t="s">
        <v>647</v>
      </c>
      <c r="U2" s="84" t="s">
        <v>648</v>
      </c>
      <c r="V2" s="84" t="s">
        <v>649</v>
      </c>
      <c r="W2" s="84" t="s">
        <v>384</v>
      </c>
      <c r="X2" s="84" t="s">
        <v>448</v>
      </c>
      <c r="Y2" s="84" t="s">
        <v>449</v>
      </c>
      <c r="Z2" s="124" t="s">
        <v>465</v>
      </c>
      <c r="AA2" s="123" t="s">
        <v>353</v>
      </c>
      <c r="AB2" s="84" t="s">
        <v>354</v>
      </c>
      <c r="AC2" s="84" t="s">
        <v>355</v>
      </c>
      <c r="AD2" s="84" t="s">
        <v>356</v>
      </c>
      <c r="AE2" s="124" t="s">
        <v>357</v>
      </c>
      <c r="AF2" s="123" t="s">
        <v>651</v>
      </c>
      <c r="AG2" s="84" t="s">
        <v>652</v>
      </c>
      <c r="AH2" s="84" t="s">
        <v>653</v>
      </c>
      <c r="AI2" s="84" t="s">
        <v>654</v>
      </c>
      <c r="AJ2" s="84" t="s">
        <v>655</v>
      </c>
      <c r="AK2" s="84" t="s">
        <v>656</v>
      </c>
      <c r="AL2" s="124" t="s">
        <v>1198</v>
      </c>
      <c r="AM2" s="123" t="s">
        <v>11</v>
      </c>
      <c r="AN2" s="124" t="s">
        <v>180</v>
      </c>
      <c r="AO2" s="123" t="s">
        <v>650</v>
      </c>
      <c r="AP2" s="124" t="s">
        <v>181</v>
      </c>
    </row>
    <row r="3" spans="1:42" s="33" customFormat="1">
      <c r="A3" s="308" t="s">
        <v>5</v>
      </c>
      <c r="B3" s="340">
        <v>1097.626062</v>
      </c>
      <c r="C3" s="341">
        <v>79</v>
      </c>
      <c r="D3" s="278" t="s">
        <v>415</v>
      </c>
      <c r="E3" s="342">
        <v>28.5</v>
      </c>
      <c r="F3" s="343">
        <v>15.6</v>
      </c>
      <c r="G3" s="344">
        <v>1.51</v>
      </c>
      <c r="H3" s="279">
        <v>4.4000000000000004</v>
      </c>
      <c r="I3" s="278">
        <v>57</v>
      </c>
      <c r="J3" s="279">
        <v>1893</v>
      </c>
      <c r="K3" s="277">
        <v>1</v>
      </c>
      <c r="L3" s="277">
        <v>773</v>
      </c>
      <c r="M3" s="277">
        <v>2505</v>
      </c>
      <c r="N3" s="277">
        <v>1893</v>
      </c>
      <c r="O3" s="277">
        <v>16.399999999999999</v>
      </c>
      <c r="P3" s="277">
        <v>25.5</v>
      </c>
      <c r="Q3" s="280">
        <v>33.299999999999997</v>
      </c>
      <c r="R3" s="280">
        <v>75</v>
      </c>
      <c r="S3" s="280">
        <v>38.4</v>
      </c>
      <c r="T3" s="280">
        <v>76</v>
      </c>
      <c r="U3" s="280">
        <v>27.7</v>
      </c>
      <c r="V3" s="280">
        <v>70</v>
      </c>
      <c r="W3" s="345">
        <v>2915</v>
      </c>
      <c r="X3" s="343">
        <v>397.7</v>
      </c>
      <c r="Y3" s="343">
        <v>79</v>
      </c>
      <c r="Z3" s="346">
        <v>4363</v>
      </c>
      <c r="AA3" s="304">
        <v>16.78</v>
      </c>
      <c r="AB3" s="301">
        <v>6.92</v>
      </c>
      <c r="AC3" s="301">
        <v>48.04</v>
      </c>
      <c r="AD3" s="301">
        <v>15.98</v>
      </c>
      <c r="AE3" s="302">
        <v>12.3</v>
      </c>
      <c r="AF3" s="347">
        <v>5.3</v>
      </c>
      <c r="AG3" s="348">
        <v>11.4</v>
      </c>
      <c r="AH3" s="348">
        <v>13.9</v>
      </c>
      <c r="AI3" s="280">
        <v>2.2999999999999998</v>
      </c>
      <c r="AJ3" s="280">
        <v>1</v>
      </c>
      <c r="AK3" s="348">
        <v>1.4</v>
      </c>
      <c r="AL3" s="281"/>
      <c r="AM3" s="279">
        <v>81.7</v>
      </c>
      <c r="AN3" s="278">
        <v>2</v>
      </c>
      <c r="AO3" s="279">
        <v>71.900000000000006</v>
      </c>
      <c r="AP3" s="278">
        <v>1</v>
      </c>
    </row>
    <row r="4" spans="1:42" s="33" customFormat="1">
      <c r="A4" s="308" t="s">
        <v>7</v>
      </c>
      <c r="B4" s="340">
        <v>1071.4271974999999</v>
      </c>
      <c r="C4" s="277">
        <v>76</v>
      </c>
      <c r="D4" s="281" t="s">
        <v>416</v>
      </c>
      <c r="E4" s="342">
        <v>27.3</v>
      </c>
      <c r="F4" s="343">
        <v>15</v>
      </c>
      <c r="G4" s="344">
        <v>1.48</v>
      </c>
      <c r="H4" s="279">
        <v>6.7</v>
      </c>
      <c r="I4" s="278">
        <v>24</v>
      </c>
      <c r="J4" s="279">
        <v>1467</v>
      </c>
      <c r="K4" s="277">
        <v>7</v>
      </c>
      <c r="L4" s="277">
        <v>571</v>
      </c>
      <c r="M4" s="277">
        <v>1713</v>
      </c>
      <c r="N4" s="277">
        <v>1467</v>
      </c>
      <c r="O4" s="277">
        <v>19.3</v>
      </c>
      <c r="P4" s="277">
        <v>17</v>
      </c>
      <c r="Q4" s="280">
        <v>39.799999999999997</v>
      </c>
      <c r="R4" s="280">
        <v>52</v>
      </c>
      <c r="S4" s="280">
        <v>47</v>
      </c>
      <c r="T4" s="280">
        <v>54</v>
      </c>
      <c r="U4" s="280">
        <v>32</v>
      </c>
      <c r="V4" s="280">
        <v>50</v>
      </c>
      <c r="W4" s="277">
        <v>3678</v>
      </c>
      <c r="X4" s="301">
        <v>588.70000000000005</v>
      </c>
      <c r="Y4" s="301">
        <v>71</v>
      </c>
      <c r="Z4" s="346">
        <v>3313</v>
      </c>
      <c r="AA4" s="304">
        <v>10.64</v>
      </c>
      <c r="AB4" s="301">
        <v>4.88</v>
      </c>
      <c r="AC4" s="301">
        <v>40.22</v>
      </c>
      <c r="AD4" s="301">
        <v>19.55</v>
      </c>
      <c r="AE4" s="302">
        <v>24.7</v>
      </c>
      <c r="AF4" s="279">
        <v>4.9000000000000004</v>
      </c>
      <c r="AG4" s="280">
        <v>9.8000000000000007</v>
      </c>
      <c r="AH4" s="280">
        <v>12.3</v>
      </c>
      <c r="AI4" s="348">
        <v>2.1</v>
      </c>
      <c r="AJ4" s="348">
        <v>1.2</v>
      </c>
      <c r="AK4" s="280">
        <v>1.3</v>
      </c>
      <c r="AL4" s="281"/>
      <c r="AM4" s="279">
        <v>79.400000000000006</v>
      </c>
      <c r="AN4" s="278">
        <v>6</v>
      </c>
      <c r="AO4" s="279">
        <v>62.6</v>
      </c>
      <c r="AP4" s="278">
        <v>7</v>
      </c>
    </row>
    <row r="5" spans="1:42" s="33" customFormat="1">
      <c r="A5" s="308" t="s">
        <v>6</v>
      </c>
      <c r="B5" s="340">
        <v>1044.9229828</v>
      </c>
      <c r="C5" s="277">
        <v>67</v>
      </c>
      <c r="D5" s="278" t="s">
        <v>417</v>
      </c>
      <c r="E5" s="342">
        <v>26.6</v>
      </c>
      <c r="F5" s="343">
        <v>13.96</v>
      </c>
      <c r="G5" s="344">
        <v>1.42</v>
      </c>
      <c r="H5" s="279">
        <v>3.5</v>
      </c>
      <c r="I5" s="278">
        <v>75</v>
      </c>
      <c r="J5" s="279">
        <v>1321</v>
      </c>
      <c r="K5" s="277">
        <v>17</v>
      </c>
      <c r="L5" s="277">
        <v>520</v>
      </c>
      <c r="M5" s="277">
        <v>1549</v>
      </c>
      <c r="N5" s="277">
        <v>1321</v>
      </c>
      <c r="O5" s="277">
        <v>22.7</v>
      </c>
      <c r="P5" s="277">
        <v>13.4</v>
      </c>
      <c r="Q5" s="280">
        <v>43</v>
      </c>
      <c r="R5" s="280">
        <v>31</v>
      </c>
      <c r="S5" s="280">
        <v>49.6</v>
      </c>
      <c r="T5" s="280">
        <v>37</v>
      </c>
      <c r="U5" s="280">
        <v>36.1</v>
      </c>
      <c r="V5" s="280">
        <v>26</v>
      </c>
      <c r="W5" s="277">
        <v>6163</v>
      </c>
      <c r="X5" s="301">
        <v>650.6</v>
      </c>
      <c r="Y5" s="301">
        <v>64</v>
      </c>
      <c r="Z5" s="346">
        <v>6363</v>
      </c>
      <c r="AA5" s="304">
        <v>14.03</v>
      </c>
      <c r="AB5" s="301">
        <v>4.66</v>
      </c>
      <c r="AC5" s="301">
        <v>40.18</v>
      </c>
      <c r="AD5" s="301">
        <v>19.43</v>
      </c>
      <c r="AE5" s="302">
        <v>22.27</v>
      </c>
      <c r="AF5" s="347">
        <v>7.3</v>
      </c>
      <c r="AG5" s="348">
        <v>18.100000000000001</v>
      </c>
      <c r="AH5" s="348">
        <v>21.4</v>
      </c>
      <c r="AI5" s="348">
        <v>3.5</v>
      </c>
      <c r="AJ5" s="280">
        <v>1.8</v>
      </c>
      <c r="AK5" s="348">
        <v>3.2</v>
      </c>
      <c r="AL5" s="281"/>
      <c r="AM5" s="279">
        <v>77.900000000000006</v>
      </c>
      <c r="AN5" s="278">
        <v>9</v>
      </c>
      <c r="AO5" s="279">
        <v>58.6</v>
      </c>
      <c r="AP5" s="278">
        <v>10</v>
      </c>
    </row>
    <row r="6" spans="1:42" s="33" customFormat="1">
      <c r="A6" s="308" t="s">
        <v>4</v>
      </c>
      <c r="B6" s="340">
        <v>1051.1685150999999</v>
      </c>
      <c r="C6" s="277">
        <v>70</v>
      </c>
      <c r="D6" s="281" t="s">
        <v>418</v>
      </c>
      <c r="E6" s="349">
        <v>27.2</v>
      </c>
      <c r="F6" s="350">
        <v>15.1</v>
      </c>
      <c r="G6" s="351">
        <v>1.58</v>
      </c>
      <c r="H6" s="279">
        <v>6.7</v>
      </c>
      <c r="I6" s="278">
        <v>25</v>
      </c>
      <c r="J6" s="279">
        <v>1317</v>
      </c>
      <c r="K6" s="277">
        <v>46</v>
      </c>
      <c r="L6" s="277">
        <v>561</v>
      </c>
      <c r="M6" s="277">
        <v>1682</v>
      </c>
      <c r="N6" s="277">
        <v>1317</v>
      </c>
      <c r="O6" s="277">
        <v>23</v>
      </c>
      <c r="P6" s="277">
        <v>13.5</v>
      </c>
      <c r="Q6" s="280">
        <v>40.4</v>
      </c>
      <c r="R6" s="280">
        <v>49</v>
      </c>
      <c r="S6" s="280">
        <v>47.2</v>
      </c>
      <c r="T6" s="280">
        <v>52</v>
      </c>
      <c r="U6" s="280">
        <v>32.799999999999997</v>
      </c>
      <c r="V6" s="280">
        <v>46</v>
      </c>
      <c r="W6" s="277">
        <v>4673</v>
      </c>
      <c r="X6" s="301">
        <v>646.29999999999995</v>
      </c>
      <c r="Y6" s="301">
        <v>66</v>
      </c>
      <c r="Z6" s="346">
        <v>5465</v>
      </c>
      <c r="AA6" s="304">
        <v>12.24</v>
      </c>
      <c r="AB6" s="301">
        <v>6.11</v>
      </c>
      <c r="AC6" s="301">
        <v>39.909999999999997</v>
      </c>
      <c r="AD6" s="301">
        <v>19.47</v>
      </c>
      <c r="AE6" s="302">
        <v>22.27</v>
      </c>
      <c r="AF6" s="279">
        <v>6.9</v>
      </c>
      <c r="AG6" s="280">
        <v>17.3</v>
      </c>
      <c r="AH6" s="280">
        <v>20.2</v>
      </c>
      <c r="AI6" s="348">
        <v>3.4</v>
      </c>
      <c r="AJ6" s="348">
        <v>1.8</v>
      </c>
      <c r="AK6" s="280">
        <v>2</v>
      </c>
      <c r="AL6" s="281"/>
      <c r="AM6" s="279">
        <v>77.2</v>
      </c>
      <c r="AN6" s="278">
        <v>10</v>
      </c>
      <c r="AO6" s="279">
        <v>59.5</v>
      </c>
      <c r="AP6" s="278">
        <v>9</v>
      </c>
    </row>
    <row r="7" spans="1:42" s="33" customFormat="1">
      <c r="A7" s="314" t="s">
        <v>8</v>
      </c>
      <c r="B7" s="329"/>
      <c r="C7" s="330"/>
      <c r="D7" s="331" t="s">
        <v>417</v>
      </c>
      <c r="E7" s="332">
        <v>29.3</v>
      </c>
      <c r="F7" s="333">
        <v>14.89</v>
      </c>
      <c r="G7" s="334">
        <v>1.5</v>
      </c>
      <c r="H7" s="290">
        <v>5.0999999999999996</v>
      </c>
      <c r="I7" s="331">
        <v>15</v>
      </c>
      <c r="J7" s="290" t="s">
        <v>173</v>
      </c>
      <c r="K7" s="330">
        <v>10</v>
      </c>
      <c r="L7" s="330"/>
      <c r="M7" s="330"/>
      <c r="N7" s="330"/>
      <c r="O7" s="330"/>
      <c r="P7" s="330"/>
      <c r="Q7" s="288">
        <v>39.1</v>
      </c>
      <c r="R7" s="288">
        <v>13</v>
      </c>
      <c r="S7" s="288">
        <v>45.4</v>
      </c>
      <c r="T7" s="288">
        <v>14</v>
      </c>
      <c r="U7" s="288">
        <v>32.299999999999997</v>
      </c>
      <c r="V7" s="288">
        <v>13</v>
      </c>
      <c r="W7" s="330"/>
      <c r="X7" s="318">
        <v>576.20000000000005</v>
      </c>
      <c r="Y7" s="318">
        <v>17</v>
      </c>
      <c r="Z7" s="335"/>
      <c r="AA7" s="321"/>
      <c r="AB7" s="318"/>
      <c r="AC7" s="318"/>
      <c r="AD7" s="318"/>
      <c r="AE7" s="336"/>
      <c r="AF7" s="329"/>
      <c r="AG7" s="330"/>
      <c r="AH7" s="330"/>
      <c r="AI7" s="330"/>
      <c r="AJ7" s="330"/>
      <c r="AK7" s="330"/>
      <c r="AL7" s="289"/>
      <c r="AM7" s="290">
        <v>79.099999999999994</v>
      </c>
      <c r="AN7" s="331">
        <v>1</v>
      </c>
      <c r="AO7" s="290">
        <v>63.2</v>
      </c>
      <c r="AP7" s="331">
        <v>1</v>
      </c>
    </row>
    <row r="8" spans="1:42" s="33" customFormat="1">
      <c r="A8" s="156" t="s">
        <v>9</v>
      </c>
      <c r="B8" s="145"/>
      <c r="C8" s="55"/>
      <c r="D8" s="146"/>
      <c r="E8" s="125"/>
      <c r="F8" s="56"/>
      <c r="G8" s="126"/>
      <c r="H8" s="125">
        <v>5.5</v>
      </c>
      <c r="I8" s="146">
        <v>8</v>
      </c>
      <c r="J8" s="125" t="s">
        <v>173</v>
      </c>
      <c r="K8" s="55">
        <v>4</v>
      </c>
      <c r="L8" s="55"/>
      <c r="M8" s="55"/>
      <c r="N8" s="55"/>
      <c r="O8" s="55"/>
      <c r="P8" s="55"/>
      <c r="Q8" s="56">
        <v>38.5</v>
      </c>
      <c r="R8" s="56">
        <v>8</v>
      </c>
      <c r="S8" s="56">
        <v>45.7</v>
      </c>
      <c r="T8" s="56">
        <v>8</v>
      </c>
      <c r="U8" s="56">
        <v>30.7</v>
      </c>
      <c r="V8" s="56">
        <v>8</v>
      </c>
      <c r="W8" s="55"/>
      <c r="X8" s="103">
        <v>632.6</v>
      </c>
      <c r="Y8" s="103">
        <v>9</v>
      </c>
      <c r="Z8" s="177"/>
      <c r="AA8" s="160"/>
      <c r="AB8" s="103"/>
      <c r="AC8" s="103"/>
      <c r="AD8" s="103"/>
      <c r="AE8" s="159"/>
      <c r="AF8" s="145"/>
      <c r="AG8" s="55"/>
      <c r="AH8" s="55"/>
      <c r="AI8" s="55"/>
      <c r="AJ8" s="55"/>
      <c r="AK8" s="55"/>
      <c r="AL8" s="126"/>
      <c r="AM8" s="125">
        <v>78.599999999999994</v>
      </c>
      <c r="AN8" s="146">
        <v>1</v>
      </c>
      <c r="AO8" s="125">
        <v>59.7</v>
      </c>
      <c r="AP8" s="146">
        <v>1</v>
      </c>
    </row>
    <row r="9" spans="1:42" s="33" customFormat="1">
      <c r="A9" s="157" t="s">
        <v>1</v>
      </c>
      <c r="B9" s="145"/>
      <c r="C9" s="55"/>
      <c r="D9" s="146"/>
      <c r="E9" s="175">
        <v>29.57</v>
      </c>
      <c r="F9" s="70">
        <v>14.79</v>
      </c>
      <c r="G9" s="176">
        <v>1.85</v>
      </c>
      <c r="H9" s="125">
        <v>6.5</v>
      </c>
      <c r="I9" s="146" t="s">
        <v>173</v>
      </c>
      <c r="J9" s="125">
        <v>1216</v>
      </c>
      <c r="K9" s="55" t="s">
        <v>173</v>
      </c>
      <c r="L9" s="56">
        <v>561</v>
      </c>
      <c r="M9" s="107">
        <v>1460</v>
      </c>
      <c r="N9" s="107">
        <v>1216</v>
      </c>
      <c r="O9" s="107">
        <v>23.4</v>
      </c>
      <c r="P9" s="56">
        <v>10.4</v>
      </c>
      <c r="Q9" s="56">
        <v>39.9</v>
      </c>
      <c r="R9" s="55" t="s">
        <v>173</v>
      </c>
      <c r="S9" s="56">
        <v>47.1</v>
      </c>
      <c r="T9" s="55" t="s">
        <v>173</v>
      </c>
      <c r="U9" s="56">
        <v>32.1</v>
      </c>
      <c r="V9" s="55" t="s">
        <v>173</v>
      </c>
      <c r="W9" s="55"/>
      <c r="X9" s="103">
        <v>704.8</v>
      </c>
      <c r="Y9" s="103"/>
      <c r="Z9" s="177"/>
      <c r="AA9" s="160">
        <v>5.6487857405990498</v>
      </c>
      <c r="AB9" s="103">
        <v>2.97996542832044</v>
      </c>
      <c r="AC9" s="103">
        <v>16.776332568222401</v>
      </c>
      <c r="AD9" s="103">
        <v>9.2912805690158393</v>
      </c>
      <c r="AE9" s="159">
        <v>22.153078863101801</v>
      </c>
      <c r="AF9" s="145"/>
      <c r="AG9" s="55"/>
      <c r="AH9" s="55"/>
      <c r="AI9" s="55"/>
      <c r="AJ9" s="55"/>
      <c r="AK9" s="55"/>
      <c r="AL9" s="126">
        <v>42.8</v>
      </c>
      <c r="AM9" s="125">
        <v>72.599999999999994</v>
      </c>
      <c r="AN9" s="146" t="s">
        <v>173</v>
      </c>
      <c r="AO9" s="125">
        <v>48</v>
      </c>
      <c r="AP9" s="146" t="s">
        <v>173</v>
      </c>
    </row>
    <row r="10" spans="1:42" s="33" customFormat="1" ht="15.75" thickBot="1">
      <c r="A10" s="158" t="s">
        <v>3</v>
      </c>
      <c r="B10" s="147"/>
      <c r="C10" s="148"/>
      <c r="D10" s="149"/>
      <c r="E10" s="147"/>
      <c r="F10" s="148"/>
      <c r="G10" s="149"/>
      <c r="H10" s="147"/>
      <c r="I10" s="149"/>
      <c r="J10" s="147"/>
      <c r="K10" s="148"/>
      <c r="L10" s="128">
        <v>577</v>
      </c>
      <c r="M10" s="148">
        <v>1481</v>
      </c>
      <c r="N10" s="148">
        <v>1234</v>
      </c>
      <c r="O10" s="148">
        <v>23.7</v>
      </c>
      <c r="P10" s="148">
        <v>11.2</v>
      </c>
      <c r="Q10" s="148"/>
      <c r="R10" s="148"/>
      <c r="S10" s="148"/>
      <c r="T10" s="148"/>
      <c r="U10" s="148"/>
      <c r="V10" s="148"/>
      <c r="W10" s="148"/>
      <c r="X10" s="171"/>
      <c r="Y10" s="171"/>
      <c r="Z10" s="178"/>
      <c r="AA10" s="170"/>
      <c r="AB10" s="171"/>
      <c r="AC10" s="171"/>
      <c r="AD10" s="171"/>
      <c r="AE10" s="163"/>
      <c r="AF10" s="147"/>
      <c r="AG10" s="148"/>
      <c r="AH10" s="148"/>
      <c r="AI10" s="148"/>
      <c r="AJ10" s="148"/>
      <c r="AK10" s="148"/>
      <c r="AL10" s="149"/>
      <c r="AM10" s="147"/>
      <c r="AN10" s="149"/>
      <c r="AO10" s="147"/>
      <c r="AP10" s="149"/>
    </row>
    <row r="11" spans="1:42">
      <c r="AF11" s="19"/>
      <c r="AG11" s="19"/>
    </row>
    <row r="12" spans="1:42">
      <c r="AF12" s="19"/>
      <c r="AG12" s="19"/>
    </row>
    <row r="13" spans="1:42">
      <c r="AF13" s="19"/>
      <c r="AG13" s="19"/>
    </row>
    <row r="14" spans="1:42">
      <c r="AF14" s="20"/>
      <c r="AG14" s="19"/>
    </row>
    <row r="15" spans="1:42">
      <c r="AF15" s="19"/>
      <c r="AG15" s="19"/>
    </row>
    <row r="16" spans="1:42">
      <c r="R16" s="1"/>
      <c r="U16" s="24"/>
      <c r="AF16" s="19"/>
      <c r="AG16" s="19"/>
    </row>
    <row r="17" spans="32:33">
      <c r="AF17" s="19"/>
      <c r="AG17" s="19"/>
    </row>
    <row r="18" spans="32:33">
      <c r="AF18" s="19"/>
      <c r="AG18" s="19"/>
    </row>
    <row r="19" spans="32:33">
      <c r="AF19" s="19"/>
      <c r="AG19" s="19"/>
    </row>
    <row r="20" spans="32:33">
      <c r="AF20" s="19"/>
      <c r="AG20" s="19"/>
    </row>
    <row r="21" spans="32:33">
      <c r="AF21" s="19"/>
      <c r="AG21" s="19"/>
    </row>
    <row r="22" spans="32:33">
      <c r="AF22" s="19"/>
      <c r="AG22" s="19"/>
    </row>
    <row r="23" spans="32:33">
      <c r="AF23" s="19"/>
      <c r="AG23" s="19"/>
    </row>
    <row r="24" spans="32:33">
      <c r="AF24" s="19"/>
      <c r="AG24" s="19"/>
    </row>
  </sheetData>
  <mergeCells count="8">
    <mergeCell ref="AM1:AN1"/>
    <mergeCell ref="AO1:AP1"/>
    <mergeCell ref="B1:D1"/>
    <mergeCell ref="AF1:AL1"/>
    <mergeCell ref="J1:Z1"/>
    <mergeCell ref="E1:G1"/>
    <mergeCell ref="H1:I1"/>
    <mergeCell ref="AA1:AE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zoomScale="120" zoomScaleNormal="120" zoomScalePageLayoutView="120" workbookViewId="0">
      <pane xSplit="1" topLeftCell="AO1" activePane="topRight" state="frozen"/>
      <selection activeCell="AN1" sqref="AN1"/>
      <selection pane="topRight" activeCell="BA1" sqref="BA1:BE1"/>
    </sheetView>
  </sheetViews>
  <sheetFormatPr defaultColWidth="8.85546875" defaultRowHeight="15"/>
  <cols>
    <col min="1" max="1" width="18.42578125" style="65" customWidth="1"/>
    <col min="2" max="3" width="8.85546875" style="16"/>
    <col min="5" max="5" width="8.85546875" style="16"/>
    <col min="11" max="11" width="10.140625" bestFit="1" customWidth="1"/>
    <col min="22" max="23" width="8.85546875" style="16"/>
    <col min="43" max="43" width="8.85546875" style="16"/>
    <col min="51" max="51" width="8.85546875" style="16"/>
  </cols>
  <sheetData>
    <row r="1" spans="1:57" s="67" customFormat="1" ht="84" customHeight="1">
      <c r="A1" s="154" t="s">
        <v>0</v>
      </c>
      <c r="B1" s="678" t="s">
        <v>785</v>
      </c>
      <c r="C1" s="679"/>
      <c r="D1" s="680" t="s">
        <v>786</v>
      </c>
      <c r="E1" s="681"/>
      <c r="F1" s="681"/>
      <c r="G1" s="682"/>
      <c r="H1" s="678" t="s">
        <v>787</v>
      </c>
      <c r="I1" s="691"/>
      <c r="J1" s="680" t="s">
        <v>788</v>
      </c>
      <c r="K1" s="681"/>
      <c r="L1" s="682"/>
      <c r="M1" s="680" t="s">
        <v>789</v>
      </c>
      <c r="N1" s="682"/>
      <c r="O1" s="130" t="s">
        <v>24</v>
      </c>
      <c r="P1" s="680" t="s">
        <v>790</v>
      </c>
      <c r="Q1" s="681"/>
      <c r="R1" s="681"/>
      <c r="S1" s="682"/>
      <c r="T1" s="680" t="s">
        <v>791</v>
      </c>
      <c r="U1" s="682"/>
      <c r="V1" s="680" t="s">
        <v>792</v>
      </c>
      <c r="W1" s="682"/>
      <c r="X1" s="680" t="s">
        <v>793</v>
      </c>
      <c r="Y1" s="682"/>
      <c r="Z1" s="678" t="s">
        <v>794</v>
      </c>
      <c r="AA1" s="692"/>
      <c r="AB1" s="692"/>
      <c r="AC1" s="692"/>
      <c r="AD1" s="692"/>
      <c r="AE1" s="692"/>
      <c r="AF1" s="687"/>
      <c r="AG1" s="687"/>
      <c r="AH1" s="687"/>
      <c r="AI1" s="687"/>
      <c r="AJ1" s="687"/>
      <c r="AK1" s="679"/>
      <c r="AL1" s="680" t="s">
        <v>795</v>
      </c>
      <c r="AM1" s="681"/>
      <c r="AN1" s="681"/>
      <c r="AO1" s="681"/>
      <c r="AP1" s="682"/>
      <c r="AQ1" s="678" t="s">
        <v>796</v>
      </c>
      <c r="AR1" s="687"/>
      <c r="AS1" s="687"/>
      <c r="AT1" s="687"/>
      <c r="AU1" s="687"/>
      <c r="AV1" s="679"/>
      <c r="AW1" s="678" t="s">
        <v>797</v>
      </c>
      <c r="AX1" s="692"/>
      <c r="AY1" s="691"/>
      <c r="AZ1" s="508" t="s">
        <v>798</v>
      </c>
      <c r="BA1" s="688" t="s">
        <v>799</v>
      </c>
      <c r="BB1" s="689"/>
      <c r="BC1" s="689"/>
      <c r="BD1" s="689"/>
      <c r="BE1" s="690"/>
    </row>
    <row r="2" spans="1:57" s="95" customFormat="1" ht="156" customHeight="1">
      <c r="A2" s="155" t="s">
        <v>2</v>
      </c>
      <c r="B2" s="123" t="s">
        <v>369</v>
      </c>
      <c r="C2" s="124" t="s">
        <v>370</v>
      </c>
      <c r="D2" s="123" t="s">
        <v>308</v>
      </c>
      <c r="E2" s="84" t="s">
        <v>309</v>
      </c>
      <c r="F2" s="84" t="s">
        <v>25</v>
      </c>
      <c r="G2" s="124" t="s">
        <v>26</v>
      </c>
      <c r="H2" s="123" t="s">
        <v>27</v>
      </c>
      <c r="I2" s="124" t="s">
        <v>183</v>
      </c>
      <c r="J2" s="123" t="s">
        <v>28</v>
      </c>
      <c r="K2" s="84" t="s">
        <v>29</v>
      </c>
      <c r="L2" s="124" t="s">
        <v>658</v>
      </c>
      <c r="M2" s="123" t="s">
        <v>371</v>
      </c>
      <c r="N2" s="124" t="s">
        <v>372</v>
      </c>
      <c r="O2" s="131" t="s">
        <v>378</v>
      </c>
      <c r="P2" s="123" t="s">
        <v>373</v>
      </c>
      <c r="Q2" s="84" t="s">
        <v>185</v>
      </c>
      <c r="R2" s="84" t="s">
        <v>186</v>
      </c>
      <c r="S2" s="124" t="s">
        <v>184</v>
      </c>
      <c r="T2" s="123" t="s">
        <v>471</v>
      </c>
      <c r="U2" s="124" t="s">
        <v>472</v>
      </c>
      <c r="V2" s="123" t="s">
        <v>672</v>
      </c>
      <c r="W2" s="124" t="s">
        <v>673</v>
      </c>
      <c r="X2" s="123" t="s">
        <v>659</v>
      </c>
      <c r="Y2" s="124" t="s">
        <v>187</v>
      </c>
      <c r="Z2" s="123" t="s">
        <v>660</v>
      </c>
      <c r="AA2" s="84" t="s">
        <v>661</v>
      </c>
      <c r="AB2" s="84" t="s">
        <v>662</v>
      </c>
      <c r="AC2" s="84" t="s">
        <v>663</v>
      </c>
      <c r="AD2" s="84" t="s">
        <v>664</v>
      </c>
      <c r="AE2" s="84" t="s">
        <v>665</v>
      </c>
      <c r="AF2" s="84" t="s">
        <v>666</v>
      </c>
      <c r="AG2" s="84" t="s">
        <v>667</v>
      </c>
      <c r="AH2" s="84" t="s">
        <v>668</v>
      </c>
      <c r="AI2" s="84" t="s">
        <v>669</v>
      </c>
      <c r="AJ2" s="84" t="s">
        <v>670</v>
      </c>
      <c r="AK2" s="124" t="s">
        <v>671</v>
      </c>
      <c r="AL2" s="123" t="s">
        <v>220</v>
      </c>
      <c r="AM2" s="84" t="s">
        <v>217</v>
      </c>
      <c r="AN2" s="84" t="s">
        <v>221</v>
      </c>
      <c r="AO2" s="84" t="s">
        <v>218</v>
      </c>
      <c r="AP2" s="124" t="s">
        <v>219</v>
      </c>
      <c r="AQ2" s="123" t="s">
        <v>500</v>
      </c>
      <c r="AR2" s="94" t="s">
        <v>578</v>
      </c>
      <c r="AS2" s="94" t="s">
        <v>579</v>
      </c>
      <c r="AT2" s="94" t="s">
        <v>580</v>
      </c>
      <c r="AU2" s="94" t="s">
        <v>581</v>
      </c>
      <c r="AV2" s="179" t="s">
        <v>505</v>
      </c>
      <c r="AW2" s="123" t="s">
        <v>1200</v>
      </c>
      <c r="AX2" s="84" t="s">
        <v>1199</v>
      </c>
      <c r="AY2" s="124" t="s">
        <v>424</v>
      </c>
      <c r="AZ2" s="123" t="s">
        <v>674</v>
      </c>
      <c r="BA2" s="181" t="s">
        <v>425</v>
      </c>
      <c r="BB2" s="84" t="s">
        <v>466</v>
      </c>
      <c r="BC2" s="84" t="s">
        <v>467</v>
      </c>
      <c r="BD2" s="84" t="s">
        <v>468</v>
      </c>
      <c r="BE2" s="124" t="s">
        <v>469</v>
      </c>
    </row>
    <row r="3" spans="1:57" s="35" customFormat="1">
      <c r="A3" s="352" t="s">
        <v>5</v>
      </c>
      <c r="B3" s="279">
        <v>82.2</v>
      </c>
      <c r="C3" s="281">
        <v>85.8</v>
      </c>
      <c r="D3" s="279"/>
      <c r="E3" s="280"/>
      <c r="F3" s="280"/>
      <c r="G3" s="281"/>
      <c r="H3" s="279">
        <v>4.9000000000000004</v>
      </c>
      <c r="I3" s="281">
        <v>68</v>
      </c>
      <c r="J3" s="279">
        <v>12</v>
      </c>
      <c r="K3" s="280"/>
      <c r="L3" s="281"/>
      <c r="M3" s="279">
        <v>64.400000000000006</v>
      </c>
      <c r="N3" s="281">
        <v>52.6</v>
      </c>
      <c r="O3" s="283">
        <v>99.4</v>
      </c>
      <c r="P3" s="279">
        <v>93.2</v>
      </c>
      <c r="Q3" s="280">
        <v>89.1</v>
      </c>
      <c r="R3" s="280">
        <v>51</v>
      </c>
      <c r="S3" s="281">
        <v>91.5</v>
      </c>
      <c r="T3" s="279">
        <v>1.7</v>
      </c>
      <c r="U3" s="281">
        <v>78</v>
      </c>
      <c r="V3" s="279">
        <v>14</v>
      </c>
      <c r="W3" s="281">
        <v>67</v>
      </c>
      <c r="X3" s="279">
        <v>9.3000000000000007</v>
      </c>
      <c r="Y3" s="281">
        <v>78</v>
      </c>
      <c r="Z3" s="279"/>
      <c r="AA3" s="280"/>
      <c r="AB3" s="280"/>
      <c r="AC3" s="280"/>
      <c r="AD3" s="280"/>
      <c r="AE3" s="280"/>
      <c r="AF3" s="280"/>
      <c r="AG3" s="280"/>
      <c r="AH3" s="280"/>
      <c r="AI3" s="280"/>
      <c r="AJ3" s="280"/>
      <c r="AK3" s="281"/>
      <c r="AL3" s="279"/>
      <c r="AM3" s="280"/>
      <c r="AN3" s="280"/>
      <c r="AO3" s="280"/>
      <c r="AP3" s="281"/>
      <c r="AQ3" s="279">
        <v>5.3</v>
      </c>
      <c r="AR3" s="280">
        <v>1.7</v>
      </c>
      <c r="AS3" s="280">
        <v>0.2</v>
      </c>
      <c r="AT3" s="280">
        <v>1.6</v>
      </c>
      <c r="AU3" s="280">
        <v>2.2000000000000002</v>
      </c>
      <c r="AV3" s="281">
        <v>6</v>
      </c>
      <c r="AW3" s="279"/>
      <c r="AX3" s="280"/>
      <c r="AY3" s="281"/>
      <c r="AZ3" s="279"/>
      <c r="BA3" s="279"/>
      <c r="BB3" s="312">
        <v>0.5</v>
      </c>
      <c r="BC3" s="312">
        <v>0.6</v>
      </c>
      <c r="BD3" s="312">
        <v>1</v>
      </c>
      <c r="BE3" s="311">
        <v>0.5</v>
      </c>
    </row>
    <row r="4" spans="1:57" s="35" customFormat="1">
      <c r="A4" s="352" t="s">
        <v>7</v>
      </c>
      <c r="B4" s="279">
        <v>81.900000000000006</v>
      </c>
      <c r="C4" s="281">
        <v>85.6</v>
      </c>
      <c r="D4" s="279"/>
      <c r="E4" s="280"/>
      <c r="F4" s="280"/>
      <c r="G4" s="281"/>
      <c r="H4" s="279">
        <v>6</v>
      </c>
      <c r="I4" s="281">
        <v>56</v>
      </c>
      <c r="J4" s="279">
        <v>6</v>
      </c>
      <c r="K4" s="280"/>
      <c r="L4" s="281"/>
      <c r="M4" s="279">
        <v>53.9</v>
      </c>
      <c r="N4" s="281">
        <v>41.6</v>
      </c>
      <c r="O4" s="283">
        <v>100.2</v>
      </c>
      <c r="P4" s="279">
        <v>91.2</v>
      </c>
      <c r="Q4" s="280">
        <v>90.7</v>
      </c>
      <c r="R4" s="280">
        <v>74</v>
      </c>
      <c r="S4" s="281">
        <v>91</v>
      </c>
      <c r="T4" s="279">
        <v>1.9</v>
      </c>
      <c r="U4" s="281">
        <v>76</v>
      </c>
      <c r="V4" s="279">
        <v>14.8</v>
      </c>
      <c r="W4" s="281">
        <v>61</v>
      </c>
      <c r="X4" s="279">
        <v>13.9</v>
      </c>
      <c r="Y4" s="281">
        <v>64</v>
      </c>
      <c r="Z4" s="279"/>
      <c r="AA4" s="280"/>
      <c r="AB4" s="280"/>
      <c r="AC4" s="280"/>
      <c r="AD4" s="280"/>
      <c r="AE4" s="280"/>
      <c r="AF4" s="280"/>
      <c r="AG4" s="280"/>
      <c r="AH4" s="280"/>
      <c r="AI4" s="280"/>
      <c r="AJ4" s="280"/>
      <c r="AK4" s="281"/>
      <c r="AL4" s="279"/>
      <c r="AM4" s="280"/>
      <c r="AN4" s="280"/>
      <c r="AO4" s="280"/>
      <c r="AP4" s="281"/>
      <c r="AQ4" s="279">
        <v>3.2</v>
      </c>
      <c r="AR4" s="280">
        <v>2.1</v>
      </c>
      <c r="AS4" s="280">
        <v>0.9</v>
      </c>
      <c r="AT4" s="280">
        <v>1.3</v>
      </c>
      <c r="AU4" s="280">
        <v>1.5</v>
      </c>
      <c r="AV4" s="281">
        <v>8.4</v>
      </c>
      <c r="AW4" s="279"/>
      <c r="AX4" s="280"/>
      <c r="AY4" s="281"/>
      <c r="AZ4" s="279"/>
      <c r="BA4" s="279"/>
      <c r="BB4" s="312">
        <v>0.4</v>
      </c>
      <c r="BC4" s="312">
        <v>0.9</v>
      </c>
      <c r="BD4" s="312">
        <v>2.4</v>
      </c>
      <c r="BE4" s="311">
        <v>0.3</v>
      </c>
    </row>
    <row r="5" spans="1:57" s="35" customFormat="1">
      <c r="A5" s="352" t="s">
        <v>6</v>
      </c>
      <c r="B5" s="279">
        <v>81.5</v>
      </c>
      <c r="C5" s="281">
        <v>85.8</v>
      </c>
      <c r="D5" s="279"/>
      <c r="E5" s="280"/>
      <c r="F5" s="280"/>
      <c r="G5" s="281"/>
      <c r="H5" s="279">
        <v>6.8</v>
      </c>
      <c r="I5" s="281">
        <v>32</v>
      </c>
      <c r="J5" s="279">
        <v>9</v>
      </c>
      <c r="K5" s="280"/>
      <c r="L5" s="281"/>
      <c r="M5" s="279">
        <v>58.3</v>
      </c>
      <c r="N5" s="281">
        <v>44.4</v>
      </c>
      <c r="O5" s="283">
        <v>1002.5</v>
      </c>
      <c r="P5" s="279">
        <v>89.2</v>
      </c>
      <c r="Q5" s="280">
        <v>88.2</v>
      </c>
      <c r="R5" s="280">
        <v>62</v>
      </c>
      <c r="S5" s="281">
        <v>90.7</v>
      </c>
      <c r="T5" s="279">
        <v>3.2</v>
      </c>
      <c r="U5" s="281">
        <v>71</v>
      </c>
      <c r="V5" s="279">
        <v>14.5</v>
      </c>
      <c r="W5" s="281">
        <v>62</v>
      </c>
      <c r="X5" s="279">
        <v>17.8</v>
      </c>
      <c r="Y5" s="281">
        <v>45</v>
      </c>
      <c r="Z5" s="279"/>
      <c r="AA5" s="280"/>
      <c r="AB5" s="280"/>
      <c r="AC5" s="280"/>
      <c r="AD5" s="280"/>
      <c r="AE5" s="280"/>
      <c r="AF5" s="280"/>
      <c r="AG5" s="280"/>
      <c r="AH5" s="280"/>
      <c r="AI5" s="280"/>
      <c r="AJ5" s="280"/>
      <c r="AK5" s="281"/>
      <c r="AL5" s="279"/>
      <c r="AM5" s="280"/>
      <c r="AN5" s="280"/>
      <c r="AO5" s="280"/>
      <c r="AP5" s="281"/>
      <c r="AQ5" s="279">
        <v>2.5</v>
      </c>
      <c r="AR5" s="280">
        <v>3.2</v>
      </c>
      <c r="AS5" s="280">
        <v>1</v>
      </c>
      <c r="AT5" s="280">
        <v>1.6</v>
      </c>
      <c r="AU5" s="280">
        <v>4.2</v>
      </c>
      <c r="AV5" s="281">
        <v>12</v>
      </c>
      <c r="AW5" s="279"/>
      <c r="AX5" s="280"/>
      <c r="AY5" s="281"/>
      <c r="AZ5" s="279"/>
      <c r="BA5" s="279"/>
      <c r="BB5" s="312">
        <v>0.4</v>
      </c>
      <c r="BC5" s="312">
        <v>0.6</v>
      </c>
      <c r="BD5" s="312">
        <v>2</v>
      </c>
      <c r="BE5" s="311">
        <v>0.3</v>
      </c>
    </row>
    <row r="6" spans="1:57" s="35" customFormat="1">
      <c r="A6" s="352" t="s">
        <v>4</v>
      </c>
      <c r="B6" s="279">
        <v>81.3</v>
      </c>
      <c r="C6" s="281">
        <v>85.3</v>
      </c>
      <c r="D6" s="279"/>
      <c r="E6" s="280"/>
      <c r="F6" s="280"/>
      <c r="G6" s="281"/>
      <c r="H6" s="279">
        <v>6.3</v>
      </c>
      <c r="I6" s="281">
        <v>46</v>
      </c>
      <c r="J6" s="279">
        <v>6</v>
      </c>
      <c r="K6" s="280"/>
      <c r="L6" s="281"/>
      <c r="M6" s="279">
        <v>60</v>
      </c>
      <c r="N6" s="281">
        <v>46.6</v>
      </c>
      <c r="O6" s="283">
        <v>100.8</v>
      </c>
      <c r="P6" s="279">
        <v>92.5</v>
      </c>
      <c r="Q6" s="280">
        <v>89.4</v>
      </c>
      <c r="R6" s="280">
        <v>50</v>
      </c>
      <c r="S6" s="281">
        <v>93.6</v>
      </c>
      <c r="T6" s="279">
        <v>4.2</v>
      </c>
      <c r="U6" s="281">
        <v>69</v>
      </c>
      <c r="V6" s="279">
        <v>12.8</v>
      </c>
      <c r="W6" s="281">
        <v>74</v>
      </c>
      <c r="X6" s="279">
        <v>12.8</v>
      </c>
      <c r="Y6" s="281">
        <v>69</v>
      </c>
      <c r="Z6" s="279"/>
      <c r="AA6" s="280"/>
      <c r="AB6" s="280"/>
      <c r="AC6" s="280"/>
      <c r="AD6" s="280"/>
      <c r="AE6" s="280"/>
      <c r="AF6" s="280"/>
      <c r="AG6" s="280"/>
      <c r="AH6" s="280"/>
      <c r="AI6" s="280"/>
      <c r="AJ6" s="280"/>
      <c r="AK6" s="281"/>
      <c r="AL6" s="279"/>
      <c r="AM6" s="280"/>
      <c r="AN6" s="280"/>
      <c r="AO6" s="280"/>
      <c r="AP6" s="281"/>
      <c r="AQ6" s="279">
        <v>3.1</v>
      </c>
      <c r="AR6" s="280">
        <v>2.1</v>
      </c>
      <c r="AS6" s="280">
        <v>0.6</v>
      </c>
      <c r="AT6" s="280">
        <v>1.8</v>
      </c>
      <c r="AU6" s="280">
        <v>2.1</v>
      </c>
      <c r="AV6" s="281">
        <v>9.8000000000000007</v>
      </c>
      <c r="AW6" s="279"/>
      <c r="AX6" s="280"/>
      <c r="AY6" s="281"/>
      <c r="AZ6" s="279"/>
      <c r="BA6" s="279"/>
      <c r="BB6" s="312">
        <v>0.3</v>
      </c>
      <c r="BC6" s="312">
        <v>0.7</v>
      </c>
      <c r="BD6" s="312">
        <v>1.5</v>
      </c>
      <c r="BE6" s="311">
        <v>0.3</v>
      </c>
    </row>
    <row r="7" spans="1:57" s="35" customFormat="1">
      <c r="A7" s="328" t="s">
        <v>8</v>
      </c>
      <c r="B7" s="290">
        <v>82.5</v>
      </c>
      <c r="C7" s="289">
        <v>86.2</v>
      </c>
      <c r="D7" s="290"/>
      <c r="E7" s="288"/>
      <c r="F7" s="288"/>
      <c r="G7" s="289"/>
      <c r="H7" s="290">
        <v>6</v>
      </c>
      <c r="I7" s="289">
        <v>17</v>
      </c>
      <c r="J7" s="290">
        <f>SUM(J3:J6)</f>
        <v>33</v>
      </c>
      <c r="K7" s="288"/>
      <c r="L7" s="289"/>
      <c r="M7" s="290"/>
      <c r="N7" s="289"/>
      <c r="O7" s="292"/>
      <c r="P7" s="290"/>
      <c r="Q7" s="288"/>
      <c r="R7" s="288">
        <v>16</v>
      </c>
      <c r="S7" s="289"/>
      <c r="T7" s="290">
        <v>2.8</v>
      </c>
      <c r="U7" s="289">
        <v>17</v>
      </c>
      <c r="V7" s="290">
        <v>14</v>
      </c>
      <c r="W7" s="289">
        <v>17</v>
      </c>
      <c r="X7" s="290">
        <v>13.2</v>
      </c>
      <c r="Y7" s="289">
        <v>17</v>
      </c>
      <c r="Z7" s="290"/>
      <c r="AA7" s="288"/>
      <c r="AB7" s="288"/>
      <c r="AC7" s="288"/>
      <c r="AD7" s="288"/>
      <c r="AE7" s="288"/>
      <c r="AF7" s="288"/>
      <c r="AG7" s="288"/>
      <c r="AH7" s="288"/>
      <c r="AI7" s="288"/>
      <c r="AJ7" s="288"/>
      <c r="AK7" s="289"/>
      <c r="AL7" s="290"/>
      <c r="AM7" s="288"/>
      <c r="AN7" s="288"/>
      <c r="AO7" s="288"/>
      <c r="AP7" s="289"/>
      <c r="AQ7" s="290"/>
      <c r="AR7" s="288"/>
      <c r="AS7" s="288"/>
      <c r="AT7" s="288"/>
      <c r="AU7" s="288"/>
      <c r="AV7" s="289"/>
      <c r="AW7" s="290"/>
      <c r="AX7" s="288"/>
      <c r="AY7" s="289">
        <v>57.4</v>
      </c>
      <c r="AZ7" s="290"/>
      <c r="BA7" s="290">
        <v>96.4</v>
      </c>
      <c r="BB7" s="288"/>
      <c r="BC7" s="288"/>
      <c r="BD7" s="288"/>
      <c r="BE7" s="289"/>
    </row>
    <row r="8" spans="1:57" s="35" customFormat="1">
      <c r="A8" s="188" t="s">
        <v>9</v>
      </c>
      <c r="B8" s="125">
        <v>82</v>
      </c>
      <c r="C8" s="126">
        <v>85.4</v>
      </c>
      <c r="D8" s="125"/>
      <c r="E8" s="56"/>
      <c r="F8" s="56"/>
      <c r="G8" s="126"/>
      <c r="H8" s="125">
        <v>6.3</v>
      </c>
      <c r="I8" s="126">
        <v>8</v>
      </c>
      <c r="J8" s="125"/>
      <c r="K8" s="56"/>
      <c r="L8" s="126"/>
      <c r="M8" s="125"/>
      <c r="N8" s="126"/>
      <c r="O8" s="132"/>
      <c r="P8" s="125"/>
      <c r="Q8" s="56"/>
      <c r="R8" s="56">
        <v>9</v>
      </c>
      <c r="S8" s="126"/>
      <c r="T8" s="125">
        <v>3.8</v>
      </c>
      <c r="U8" s="126">
        <v>9</v>
      </c>
      <c r="V8" s="125">
        <v>15.7</v>
      </c>
      <c r="W8" s="126">
        <v>9</v>
      </c>
      <c r="X8" s="125">
        <v>14.4</v>
      </c>
      <c r="Y8" s="126">
        <v>9</v>
      </c>
      <c r="Z8" s="125"/>
      <c r="AA8" s="56"/>
      <c r="AB8" s="56"/>
      <c r="AC8" s="56"/>
      <c r="AD8" s="56"/>
      <c r="AE8" s="56"/>
      <c r="AF8" s="56"/>
      <c r="AG8" s="56"/>
      <c r="AH8" s="56"/>
      <c r="AI8" s="56"/>
      <c r="AJ8" s="56"/>
      <c r="AK8" s="126"/>
      <c r="AL8" s="125"/>
      <c r="AM8" s="56"/>
      <c r="AN8" s="56"/>
      <c r="AO8" s="56"/>
      <c r="AP8" s="126"/>
      <c r="AQ8" s="125"/>
      <c r="AR8" s="56"/>
      <c r="AS8" s="56"/>
      <c r="AT8" s="56"/>
      <c r="AU8" s="56"/>
      <c r="AV8" s="126"/>
      <c r="AW8" s="125"/>
      <c r="AX8" s="56"/>
      <c r="AY8" s="126"/>
      <c r="AZ8" s="125"/>
      <c r="BA8" s="125"/>
      <c r="BB8" s="70">
        <v>0.5</v>
      </c>
      <c r="BC8" s="70">
        <v>0.2</v>
      </c>
      <c r="BD8" s="70">
        <v>2</v>
      </c>
      <c r="BE8" s="176">
        <v>0.1</v>
      </c>
    </row>
    <row r="9" spans="1:57" s="35" customFormat="1">
      <c r="A9" s="189" t="s">
        <v>1</v>
      </c>
      <c r="B9" s="125">
        <v>80.5</v>
      </c>
      <c r="C9" s="126">
        <v>84.5</v>
      </c>
      <c r="D9" s="125">
        <v>10.5</v>
      </c>
      <c r="E9" s="56">
        <v>6.58</v>
      </c>
      <c r="F9" s="56">
        <f>D9-G9</f>
        <v>6.58</v>
      </c>
      <c r="G9" s="126">
        <f>D9-E9</f>
        <v>3.92</v>
      </c>
      <c r="H9" s="125">
        <v>6.6</v>
      </c>
      <c r="I9" s="126" t="s">
        <v>173</v>
      </c>
      <c r="J9" s="125"/>
      <c r="K9" s="56"/>
      <c r="L9" s="126">
        <v>53.09</v>
      </c>
      <c r="M9" s="125">
        <v>51.8</v>
      </c>
      <c r="N9" s="126">
        <v>34.9</v>
      </c>
      <c r="O9" s="132">
        <v>100.9</v>
      </c>
      <c r="P9" s="125">
        <v>91.2</v>
      </c>
      <c r="Q9" s="56">
        <v>89.6</v>
      </c>
      <c r="R9" s="56" t="s">
        <v>173</v>
      </c>
      <c r="S9" s="126">
        <v>92.6</v>
      </c>
      <c r="T9" s="125">
        <v>9.1999999999999993</v>
      </c>
      <c r="U9" s="126" t="s">
        <v>173</v>
      </c>
      <c r="V9" s="125">
        <v>17.899999999999999</v>
      </c>
      <c r="W9" s="126" t="s">
        <v>173</v>
      </c>
      <c r="X9" s="125">
        <v>19.5</v>
      </c>
      <c r="Y9" s="126" t="s">
        <v>173</v>
      </c>
      <c r="Z9" s="125"/>
      <c r="AA9" s="56"/>
      <c r="AB9" s="56"/>
      <c r="AC9" s="56"/>
      <c r="AD9" s="56"/>
      <c r="AE9" s="56"/>
      <c r="AF9" s="56"/>
      <c r="AG9" s="56"/>
      <c r="AH9" s="56"/>
      <c r="AI9" s="56"/>
      <c r="AJ9" s="56"/>
      <c r="AK9" s="126"/>
      <c r="AL9" s="125"/>
      <c r="AM9" s="56"/>
      <c r="AN9" s="56"/>
      <c r="AO9" s="56"/>
      <c r="AP9" s="126"/>
      <c r="AQ9" s="125"/>
      <c r="AR9" s="106"/>
      <c r="AS9" s="106"/>
      <c r="AT9" s="106"/>
      <c r="AU9" s="106"/>
      <c r="AV9" s="180"/>
      <c r="AW9" s="125">
        <v>67.2</v>
      </c>
      <c r="AX9" s="56">
        <v>57</v>
      </c>
      <c r="AY9" s="126">
        <v>62.2</v>
      </c>
      <c r="AZ9" s="125"/>
      <c r="BA9" s="125">
        <v>87.9</v>
      </c>
      <c r="BB9" s="56"/>
      <c r="BC9" s="56"/>
      <c r="BD9" s="56"/>
      <c r="BE9" s="126"/>
    </row>
    <row r="10" spans="1:57" s="35" customFormat="1" ht="15.75" thickBot="1">
      <c r="A10" s="190" t="s">
        <v>3</v>
      </c>
      <c r="B10" s="127">
        <v>79.900000000000006</v>
      </c>
      <c r="C10" s="129">
        <v>84.3</v>
      </c>
      <c r="D10" s="127">
        <v>11.27</v>
      </c>
      <c r="E10" s="128">
        <v>8.6300000000000008</v>
      </c>
      <c r="F10" s="128">
        <f>D10-G10</f>
        <v>8.6300000000000008</v>
      </c>
      <c r="G10" s="129">
        <f>D10-E10</f>
        <v>2.6399999999999988</v>
      </c>
      <c r="H10" s="127"/>
      <c r="I10" s="129"/>
      <c r="J10" s="127"/>
      <c r="K10" s="128">
        <v>309</v>
      </c>
      <c r="L10" s="129">
        <v>61.08</v>
      </c>
      <c r="M10" s="127"/>
      <c r="N10" s="129"/>
      <c r="O10" s="133"/>
      <c r="P10" s="127"/>
      <c r="Q10" s="128"/>
      <c r="R10" s="128"/>
      <c r="S10" s="129"/>
      <c r="T10" s="127"/>
      <c r="U10" s="129"/>
      <c r="V10" s="127"/>
      <c r="W10" s="129"/>
      <c r="X10" s="127"/>
      <c r="Y10" s="129"/>
      <c r="Z10" s="182">
        <v>97.3</v>
      </c>
      <c r="AA10" s="183">
        <v>73.099999999999994</v>
      </c>
      <c r="AB10" s="183">
        <v>69.900000000000006</v>
      </c>
      <c r="AC10" s="183">
        <v>68</v>
      </c>
      <c r="AD10" s="183">
        <v>50.7</v>
      </c>
      <c r="AE10" s="183">
        <v>68.099999999999994</v>
      </c>
      <c r="AF10" s="183">
        <v>20</v>
      </c>
      <c r="AG10" s="183">
        <v>33</v>
      </c>
      <c r="AH10" s="183">
        <v>38</v>
      </c>
      <c r="AI10" s="183">
        <v>14</v>
      </c>
      <c r="AJ10" s="183">
        <v>37</v>
      </c>
      <c r="AK10" s="184">
        <v>54</v>
      </c>
      <c r="AL10" s="185">
        <v>30.2</v>
      </c>
      <c r="AM10" s="186">
        <v>37.5</v>
      </c>
      <c r="AN10" s="186">
        <v>39.4</v>
      </c>
      <c r="AO10" s="186">
        <v>40.700000000000003</v>
      </c>
      <c r="AP10" s="187">
        <v>38.5</v>
      </c>
      <c r="AQ10" s="127">
        <v>4.8</v>
      </c>
      <c r="AR10" s="128"/>
      <c r="AS10" s="128"/>
      <c r="AT10" s="128"/>
      <c r="AU10" s="128"/>
      <c r="AV10" s="129"/>
      <c r="AW10" s="127"/>
      <c r="AX10" s="128"/>
      <c r="AY10" s="129"/>
      <c r="AZ10" s="127">
        <v>58</v>
      </c>
      <c r="BA10" s="127"/>
      <c r="BB10" s="128"/>
      <c r="BC10" s="128"/>
      <c r="BD10" s="128"/>
      <c r="BE10" s="129"/>
    </row>
  </sheetData>
  <mergeCells count="14">
    <mergeCell ref="BA1:BE1"/>
    <mergeCell ref="V1:W1"/>
    <mergeCell ref="B1:C1"/>
    <mergeCell ref="AL1:AP1"/>
    <mergeCell ref="D1:G1"/>
    <mergeCell ref="J1:L1"/>
    <mergeCell ref="M1:N1"/>
    <mergeCell ref="P1:S1"/>
    <mergeCell ref="H1:I1"/>
    <mergeCell ref="X1:Y1"/>
    <mergeCell ref="T1:U1"/>
    <mergeCell ref="Z1:AK1"/>
    <mergeCell ref="AQ1:AV1"/>
    <mergeCell ref="AW1:AY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zoomScale="120" zoomScaleNormal="120" zoomScalePageLayoutView="120" workbookViewId="0">
      <pane xSplit="1" topLeftCell="R1" activePane="topRight" state="frozen"/>
      <selection activeCell="AN1" sqref="AN1"/>
      <selection pane="topRight" activeCell="M2" sqref="M2"/>
    </sheetView>
  </sheetViews>
  <sheetFormatPr defaultColWidth="8.85546875" defaultRowHeight="15"/>
  <cols>
    <col min="1" max="1" width="18.42578125" style="65" customWidth="1"/>
    <col min="6" max="8" width="8.85546875" style="8"/>
    <col min="11" max="13" width="8.85546875" style="16"/>
    <col min="24" max="25" width="8.85546875" style="16"/>
  </cols>
  <sheetData>
    <row r="1" spans="1:35" s="67" customFormat="1" ht="150.75" customHeight="1">
      <c r="A1" s="154" t="s">
        <v>0</v>
      </c>
      <c r="B1" s="130" t="s">
        <v>800</v>
      </c>
      <c r="C1" s="680" t="s">
        <v>801</v>
      </c>
      <c r="D1" s="681"/>
      <c r="E1" s="681"/>
      <c r="F1" s="682"/>
      <c r="G1" s="680" t="s">
        <v>802</v>
      </c>
      <c r="H1" s="681"/>
      <c r="I1" s="681"/>
      <c r="J1" s="681"/>
      <c r="K1" s="681"/>
      <c r="L1" s="682"/>
      <c r="M1" s="130" t="s">
        <v>803</v>
      </c>
      <c r="N1" s="130" t="s">
        <v>804</v>
      </c>
      <c r="O1" s="680" t="s">
        <v>805</v>
      </c>
      <c r="P1" s="681"/>
      <c r="Q1" s="682"/>
      <c r="R1" s="130" t="s">
        <v>806</v>
      </c>
      <c r="S1" s="130" t="s">
        <v>807</v>
      </c>
      <c r="T1" s="130" t="s">
        <v>808</v>
      </c>
      <c r="U1" s="680" t="s">
        <v>809</v>
      </c>
      <c r="V1" s="681"/>
      <c r="W1" s="681"/>
      <c r="X1" s="682"/>
      <c r="Y1" s="680" t="s">
        <v>810</v>
      </c>
      <c r="Z1" s="682"/>
      <c r="AA1" s="680" t="s">
        <v>811</v>
      </c>
      <c r="AB1" s="682"/>
      <c r="AC1" s="680" t="s">
        <v>812</v>
      </c>
      <c r="AD1" s="682"/>
      <c r="AE1" s="680" t="s">
        <v>813</v>
      </c>
      <c r="AF1" s="681"/>
      <c r="AG1" s="681"/>
      <c r="AH1" s="682"/>
      <c r="AI1" s="71"/>
    </row>
    <row r="2" spans="1:35" s="95" customFormat="1" ht="204">
      <c r="A2" s="155" t="s">
        <v>2</v>
      </c>
      <c r="B2" s="131" t="s">
        <v>30</v>
      </c>
      <c r="C2" s="123" t="s">
        <v>676</v>
      </c>
      <c r="D2" s="84" t="s">
        <v>677</v>
      </c>
      <c r="E2" s="84" t="s">
        <v>678</v>
      </c>
      <c r="F2" s="124" t="s">
        <v>679</v>
      </c>
      <c r="G2" s="123" t="s">
        <v>290</v>
      </c>
      <c r="H2" s="84" t="s">
        <v>291</v>
      </c>
      <c r="I2" s="84" t="s">
        <v>289</v>
      </c>
      <c r="J2" s="84" t="s">
        <v>293</v>
      </c>
      <c r="K2" s="84" t="s">
        <v>294</v>
      </c>
      <c r="L2" s="124" t="s">
        <v>292</v>
      </c>
      <c r="M2" s="204" t="s">
        <v>1201</v>
      </c>
      <c r="N2" s="131" t="s">
        <v>680</v>
      </c>
      <c r="O2" s="123" t="s">
        <v>681</v>
      </c>
      <c r="P2" s="84" t="s">
        <v>682</v>
      </c>
      <c r="Q2" s="124" t="s">
        <v>683</v>
      </c>
      <c r="R2" s="131" t="s">
        <v>426</v>
      </c>
      <c r="S2" s="131" t="s">
        <v>427</v>
      </c>
      <c r="T2" s="204" t="s">
        <v>506</v>
      </c>
      <c r="U2" s="123" t="s">
        <v>684</v>
      </c>
      <c r="V2" s="84" t="s">
        <v>190</v>
      </c>
      <c r="W2" s="84" t="s">
        <v>685</v>
      </c>
      <c r="X2" s="124" t="s">
        <v>191</v>
      </c>
      <c r="Y2" s="123" t="s">
        <v>686</v>
      </c>
      <c r="Z2" s="124" t="s">
        <v>189</v>
      </c>
      <c r="AA2" s="123" t="s">
        <v>753</v>
      </c>
      <c r="AB2" s="124" t="s">
        <v>754</v>
      </c>
      <c r="AC2" s="123" t="s">
        <v>675</v>
      </c>
      <c r="AD2" s="124" t="s">
        <v>188</v>
      </c>
      <c r="AE2" s="123" t="s">
        <v>304</v>
      </c>
      <c r="AF2" s="84" t="s">
        <v>305</v>
      </c>
      <c r="AG2" s="84" t="s">
        <v>306</v>
      </c>
      <c r="AH2" s="124" t="s">
        <v>307</v>
      </c>
      <c r="AI2" s="96"/>
    </row>
    <row r="3" spans="1:35" s="35" customFormat="1">
      <c r="A3" s="353" t="s">
        <v>5</v>
      </c>
      <c r="B3" s="354"/>
      <c r="C3" s="355"/>
      <c r="D3" s="312"/>
      <c r="E3" s="312"/>
      <c r="F3" s="311"/>
      <c r="G3" s="355"/>
      <c r="H3" s="312"/>
      <c r="I3" s="312"/>
      <c r="J3" s="312"/>
      <c r="K3" s="312"/>
      <c r="L3" s="311"/>
      <c r="M3" s="354">
        <v>61.4</v>
      </c>
      <c r="N3" s="354"/>
      <c r="O3" s="355"/>
      <c r="P3" s="312"/>
      <c r="Q3" s="311"/>
      <c r="R3" s="354">
        <v>0</v>
      </c>
      <c r="S3" s="354"/>
      <c r="T3" s="354">
        <v>1</v>
      </c>
      <c r="U3" s="355">
        <v>97.9</v>
      </c>
      <c r="V3" s="312">
        <v>4</v>
      </c>
      <c r="W3" s="312">
        <v>99.2</v>
      </c>
      <c r="X3" s="311">
        <v>4</v>
      </c>
      <c r="Y3" s="355">
        <v>95.9</v>
      </c>
      <c r="Z3" s="311">
        <v>5</v>
      </c>
      <c r="AA3" s="356">
        <f>8285/1000</f>
        <v>8.2850000000000001</v>
      </c>
      <c r="AB3" s="311">
        <f>5021/1000</f>
        <v>5.0209999999999999</v>
      </c>
      <c r="AC3" s="355">
        <v>14</v>
      </c>
      <c r="AD3" s="311">
        <v>67</v>
      </c>
      <c r="AE3" s="355"/>
      <c r="AF3" s="312"/>
      <c r="AG3" s="312"/>
      <c r="AH3" s="311"/>
      <c r="AI3" s="68"/>
    </row>
    <row r="4" spans="1:35" s="35" customFormat="1">
      <c r="A4" s="353" t="s">
        <v>7</v>
      </c>
      <c r="B4" s="354"/>
      <c r="C4" s="355"/>
      <c r="D4" s="312"/>
      <c r="E4" s="312"/>
      <c r="F4" s="311"/>
      <c r="G4" s="355"/>
      <c r="H4" s="312"/>
      <c r="I4" s="312"/>
      <c r="J4" s="312"/>
      <c r="K4" s="312"/>
      <c r="L4" s="311"/>
      <c r="M4" s="354">
        <v>93.6</v>
      </c>
      <c r="N4" s="354"/>
      <c r="O4" s="355"/>
      <c r="P4" s="312"/>
      <c r="Q4" s="311"/>
      <c r="R4" s="354">
        <v>0</v>
      </c>
      <c r="S4" s="354"/>
      <c r="T4" s="354">
        <v>1.4</v>
      </c>
      <c r="U4" s="355">
        <v>91.9</v>
      </c>
      <c r="V4" s="312">
        <v>34</v>
      </c>
      <c r="W4" s="312">
        <v>94.8</v>
      </c>
      <c r="X4" s="311">
        <v>52</v>
      </c>
      <c r="Y4" s="355">
        <v>93</v>
      </c>
      <c r="Z4" s="311">
        <v>8</v>
      </c>
      <c r="AA4" s="356">
        <f>4651/1000</f>
        <v>4.6509999999999998</v>
      </c>
      <c r="AB4" s="311">
        <f>3701/1000</f>
        <v>3.7010000000000001</v>
      </c>
      <c r="AC4" s="355">
        <v>14.8</v>
      </c>
      <c r="AD4" s="311">
        <v>61</v>
      </c>
      <c r="AE4" s="355"/>
      <c r="AF4" s="312"/>
      <c r="AG4" s="312"/>
      <c r="AH4" s="311"/>
      <c r="AI4" s="68"/>
    </row>
    <row r="5" spans="1:35" s="35" customFormat="1">
      <c r="A5" s="353" t="s">
        <v>6</v>
      </c>
      <c r="B5" s="354"/>
      <c r="C5" s="355"/>
      <c r="D5" s="312"/>
      <c r="E5" s="312"/>
      <c r="F5" s="311"/>
      <c r="G5" s="355"/>
      <c r="H5" s="312"/>
      <c r="I5" s="312"/>
      <c r="J5" s="312"/>
      <c r="K5" s="312"/>
      <c r="L5" s="311"/>
      <c r="M5" s="354">
        <v>94.3</v>
      </c>
      <c r="N5" s="354"/>
      <c r="O5" s="355"/>
      <c r="P5" s="312"/>
      <c r="Q5" s="311"/>
      <c r="R5" s="354">
        <v>0</v>
      </c>
      <c r="S5" s="354"/>
      <c r="T5" s="354">
        <v>1.1000000000000001</v>
      </c>
      <c r="U5" s="355">
        <v>94.6</v>
      </c>
      <c r="V5" s="312">
        <v>19</v>
      </c>
      <c r="W5" s="312">
        <v>96.9</v>
      </c>
      <c r="X5" s="311">
        <v>28</v>
      </c>
      <c r="Y5" s="355">
        <v>97.1</v>
      </c>
      <c r="Z5" s="311">
        <v>2</v>
      </c>
      <c r="AA5" s="356">
        <f>10674/1000</f>
        <v>10.673999999999999</v>
      </c>
      <c r="AB5" s="311">
        <f>6077/1000</f>
        <v>6.077</v>
      </c>
      <c r="AC5" s="355">
        <v>14.5</v>
      </c>
      <c r="AD5" s="311">
        <v>62</v>
      </c>
      <c r="AE5" s="355"/>
      <c r="AF5" s="312"/>
      <c r="AG5" s="312"/>
      <c r="AH5" s="311"/>
      <c r="AI5" s="68"/>
    </row>
    <row r="6" spans="1:35" s="35" customFormat="1">
      <c r="A6" s="353" t="s">
        <v>4</v>
      </c>
      <c r="B6" s="354"/>
      <c r="C6" s="355"/>
      <c r="D6" s="312"/>
      <c r="E6" s="312"/>
      <c r="F6" s="311"/>
      <c r="G6" s="355"/>
      <c r="H6" s="312"/>
      <c r="I6" s="312"/>
      <c r="J6" s="312"/>
      <c r="K6" s="312"/>
      <c r="L6" s="311"/>
      <c r="M6" s="354">
        <v>103.1</v>
      </c>
      <c r="N6" s="354"/>
      <c r="O6" s="355"/>
      <c r="P6" s="312"/>
      <c r="Q6" s="311"/>
      <c r="R6" s="354">
        <v>8.8000000000000007</v>
      </c>
      <c r="S6" s="354"/>
      <c r="T6" s="354">
        <v>1.1000000000000001</v>
      </c>
      <c r="U6" s="355">
        <v>95.5</v>
      </c>
      <c r="V6" s="312">
        <v>12</v>
      </c>
      <c r="W6" s="312">
        <v>97.6</v>
      </c>
      <c r="X6" s="311">
        <v>17</v>
      </c>
      <c r="Y6" s="355">
        <v>90.2</v>
      </c>
      <c r="Z6" s="311">
        <v>17</v>
      </c>
      <c r="AA6" s="356">
        <f>7338/1000</f>
        <v>7.3380000000000001</v>
      </c>
      <c r="AB6" s="311">
        <f>4875/1000</f>
        <v>4.875</v>
      </c>
      <c r="AC6" s="355">
        <v>12.8</v>
      </c>
      <c r="AD6" s="311">
        <v>74</v>
      </c>
      <c r="AE6" s="355"/>
      <c r="AF6" s="312"/>
      <c r="AG6" s="312"/>
      <c r="AH6" s="311"/>
      <c r="AI6" s="68"/>
    </row>
    <row r="7" spans="1:35" s="35" customFormat="1">
      <c r="A7" s="322" t="s">
        <v>8</v>
      </c>
      <c r="B7" s="323">
        <v>26.6</v>
      </c>
      <c r="C7" s="324"/>
      <c r="D7" s="325"/>
      <c r="E7" s="325"/>
      <c r="F7" s="326"/>
      <c r="G7" s="324"/>
      <c r="H7" s="325"/>
      <c r="I7" s="325">
        <v>7.3</v>
      </c>
      <c r="J7" s="325"/>
      <c r="K7" s="325"/>
      <c r="L7" s="326">
        <v>30.9</v>
      </c>
      <c r="M7" s="323"/>
      <c r="N7" s="323"/>
      <c r="O7" s="324">
        <v>61.4</v>
      </c>
      <c r="P7" s="325"/>
      <c r="Q7" s="326"/>
      <c r="R7" s="323">
        <v>8.8000000000000007</v>
      </c>
      <c r="S7" s="323"/>
      <c r="T7" s="323"/>
      <c r="U7" s="324">
        <v>95.4</v>
      </c>
      <c r="V7" s="325">
        <v>1</v>
      </c>
      <c r="W7" s="325">
        <v>97.5</v>
      </c>
      <c r="X7" s="326">
        <v>1</v>
      </c>
      <c r="Y7" s="324">
        <v>94.3</v>
      </c>
      <c r="Z7" s="326">
        <v>1</v>
      </c>
      <c r="AA7" s="327">
        <f>30948/1000</f>
        <v>30.948</v>
      </c>
      <c r="AB7" s="326">
        <f>19674/1000</f>
        <v>19.673999999999999</v>
      </c>
      <c r="AC7" s="324">
        <v>14</v>
      </c>
      <c r="AD7" s="326">
        <v>17</v>
      </c>
      <c r="AE7" s="324"/>
      <c r="AF7" s="325"/>
      <c r="AG7" s="325"/>
      <c r="AH7" s="326"/>
      <c r="AI7" s="68"/>
    </row>
    <row r="8" spans="1:35" s="35" customFormat="1">
      <c r="A8" s="191" t="s">
        <v>9</v>
      </c>
      <c r="B8" s="194"/>
      <c r="C8" s="175"/>
      <c r="D8" s="70"/>
      <c r="E8" s="70"/>
      <c r="F8" s="176"/>
      <c r="G8" s="175"/>
      <c r="H8" s="70"/>
      <c r="I8" s="70"/>
      <c r="J8" s="70"/>
      <c r="K8" s="70"/>
      <c r="L8" s="176"/>
      <c r="M8" s="194"/>
      <c r="N8" s="194"/>
      <c r="O8" s="175"/>
      <c r="P8" s="70"/>
      <c r="Q8" s="176"/>
      <c r="R8" s="194"/>
      <c r="S8" s="194"/>
      <c r="T8" s="194"/>
      <c r="U8" s="175">
        <v>94.4</v>
      </c>
      <c r="V8" s="70">
        <v>1</v>
      </c>
      <c r="W8" s="70">
        <v>97.2</v>
      </c>
      <c r="X8" s="176">
        <v>1</v>
      </c>
      <c r="Y8" s="175">
        <v>91.9</v>
      </c>
      <c r="Z8" s="176">
        <v>1</v>
      </c>
      <c r="AA8" s="175"/>
      <c r="AB8" s="176"/>
      <c r="AC8" s="175">
        <v>15.7</v>
      </c>
      <c r="AD8" s="176">
        <v>9</v>
      </c>
      <c r="AE8" s="175">
        <v>54</v>
      </c>
      <c r="AF8" s="70">
        <v>0.5</v>
      </c>
      <c r="AG8" s="70">
        <v>768</v>
      </c>
      <c r="AH8" s="176">
        <v>7.4</v>
      </c>
      <c r="AI8" s="68"/>
    </row>
    <row r="9" spans="1:35" s="35" customFormat="1">
      <c r="A9" s="192" t="s">
        <v>1</v>
      </c>
      <c r="B9" s="194">
        <v>26</v>
      </c>
      <c r="C9" s="175"/>
      <c r="D9" s="110"/>
      <c r="E9" s="70"/>
      <c r="F9" s="176"/>
      <c r="G9" s="175">
        <v>15.5</v>
      </c>
      <c r="H9" s="70">
        <v>18.5</v>
      </c>
      <c r="I9" s="70">
        <v>16.899999999999999</v>
      </c>
      <c r="J9" s="70">
        <v>29.8</v>
      </c>
      <c r="K9" s="70">
        <v>24.5</v>
      </c>
      <c r="L9" s="176">
        <v>27</v>
      </c>
      <c r="M9" s="194">
        <v>406.4</v>
      </c>
      <c r="N9" s="194"/>
      <c r="O9" s="175">
        <v>59.5</v>
      </c>
      <c r="P9" s="70">
        <v>60.1</v>
      </c>
      <c r="Q9" s="176">
        <v>59.1</v>
      </c>
      <c r="R9" s="194">
        <v>2.4</v>
      </c>
      <c r="S9" s="194">
        <v>85.2</v>
      </c>
      <c r="T9" s="194"/>
      <c r="U9" s="175">
        <v>92</v>
      </c>
      <c r="V9" s="70" t="s">
        <v>173</v>
      </c>
      <c r="W9" s="70">
        <v>95.6</v>
      </c>
      <c r="X9" s="176" t="s">
        <v>173</v>
      </c>
      <c r="Y9" s="175">
        <v>86.9</v>
      </c>
      <c r="Z9" s="176" t="s">
        <v>173</v>
      </c>
      <c r="AA9" s="175"/>
      <c r="AB9" s="176"/>
      <c r="AC9" s="175">
        <v>17.899999999999999</v>
      </c>
      <c r="AD9" s="176" t="s">
        <v>173</v>
      </c>
      <c r="AE9" s="175">
        <v>310</v>
      </c>
      <c r="AF9" s="70">
        <v>0.6</v>
      </c>
      <c r="AG9" s="70">
        <v>3655</v>
      </c>
      <c r="AH9" s="176">
        <v>6.7</v>
      </c>
      <c r="AI9" s="68"/>
    </row>
    <row r="10" spans="1:35" s="35" customFormat="1" ht="15" customHeight="1" thickBot="1">
      <c r="A10" s="193" t="s">
        <v>3</v>
      </c>
      <c r="B10" s="195"/>
      <c r="C10" s="196">
        <v>50.7</v>
      </c>
      <c r="D10" s="197">
        <v>43.1</v>
      </c>
      <c r="E10" s="198">
        <v>37</v>
      </c>
      <c r="F10" s="199">
        <v>3.7</v>
      </c>
      <c r="G10" s="200"/>
      <c r="H10" s="201"/>
      <c r="I10" s="202"/>
      <c r="J10" s="202"/>
      <c r="K10" s="202"/>
      <c r="L10" s="203"/>
      <c r="M10" s="195"/>
      <c r="N10" s="195">
        <v>18.899999999999999</v>
      </c>
      <c r="O10" s="205"/>
      <c r="P10" s="202"/>
      <c r="Q10" s="203"/>
      <c r="R10" s="195"/>
      <c r="S10" s="195"/>
      <c r="T10" s="195"/>
      <c r="U10" s="205"/>
      <c r="V10" s="202"/>
      <c r="W10" s="202"/>
      <c r="X10" s="203"/>
      <c r="Y10" s="205"/>
      <c r="Z10" s="203"/>
      <c r="AA10" s="205"/>
      <c r="AB10" s="203"/>
      <c r="AC10" s="205"/>
      <c r="AD10" s="203"/>
      <c r="AE10" s="205"/>
      <c r="AF10" s="202"/>
      <c r="AG10" s="202"/>
      <c r="AH10" s="203"/>
      <c r="AI10" s="68"/>
    </row>
    <row r="11" spans="1:35">
      <c r="A11" s="72"/>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35">
      <c r="A12" s="72"/>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sheetData>
  <mergeCells count="8">
    <mergeCell ref="AE1:AH1"/>
    <mergeCell ref="U1:X1"/>
    <mergeCell ref="Y1:Z1"/>
    <mergeCell ref="C1:F1"/>
    <mergeCell ref="O1:Q1"/>
    <mergeCell ref="AA1:AB1"/>
    <mergeCell ref="AC1:AD1"/>
    <mergeCell ref="G1:L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9"/>
  <sheetViews>
    <sheetView zoomScale="120" zoomScaleNormal="120" zoomScalePageLayoutView="120" workbookViewId="0">
      <pane xSplit="1" topLeftCell="F1" activePane="topRight" state="frozen"/>
      <selection activeCell="AN1" sqref="AN1"/>
      <selection pane="topRight" activeCell="O2" sqref="O2"/>
    </sheetView>
  </sheetViews>
  <sheetFormatPr defaultColWidth="8.85546875" defaultRowHeight="15"/>
  <cols>
    <col min="1" max="1" width="18.42578125" style="65" customWidth="1"/>
    <col min="2" max="6" width="9.140625" style="16" customWidth="1"/>
    <col min="7" max="9" width="9" style="16" customWidth="1"/>
    <col min="10" max="11" width="9" customWidth="1"/>
    <col min="13" max="20" width="8.85546875" style="16"/>
    <col min="22" max="38" width="8.85546875" style="16"/>
    <col min="43" max="45" width="8.85546875" style="16"/>
    <col min="47" max="61" width="8.85546875" style="16"/>
    <col min="65" max="68" width="8.85546875" style="16"/>
  </cols>
  <sheetData>
    <row r="1" spans="1:73" s="67" customFormat="1" ht="84" customHeight="1">
      <c r="A1" s="206" t="s">
        <v>0</v>
      </c>
      <c r="B1" s="678" t="s">
        <v>814</v>
      </c>
      <c r="C1" s="687"/>
      <c r="D1" s="687"/>
      <c r="E1" s="687"/>
      <c r="F1" s="687"/>
      <c r="G1" s="687"/>
      <c r="H1" s="687"/>
      <c r="I1" s="687"/>
      <c r="J1" s="687"/>
      <c r="K1" s="679"/>
      <c r="L1" s="211" t="s">
        <v>815</v>
      </c>
      <c r="M1" s="678" t="s">
        <v>816</v>
      </c>
      <c r="N1" s="692"/>
      <c r="O1" s="691"/>
      <c r="P1" s="678" t="s">
        <v>817</v>
      </c>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79"/>
      <c r="AR1" s="678" t="s">
        <v>818</v>
      </c>
      <c r="AS1" s="687"/>
      <c r="AT1" s="687"/>
      <c r="AU1" s="687"/>
      <c r="AV1" s="679"/>
      <c r="AW1" s="680" t="s">
        <v>819</v>
      </c>
      <c r="AX1" s="693"/>
      <c r="AY1" s="678" t="s">
        <v>820</v>
      </c>
      <c r="AZ1" s="687"/>
      <c r="BA1" s="679"/>
      <c r="BB1" s="678" t="s">
        <v>821</v>
      </c>
      <c r="BC1" s="687"/>
      <c r="BD1" s="687"/>
      <c r="BE1" s="687"/>
      <c r="BF1" s="687"/>
      <c r="BG1" s="687"/>
      <c r="BH1" s="687"/>
      <c r="BI1" s="687"/>
      <c r="BJ1" s="687"/>
      <c r="BK1" s="687"/>
      <c r="BL1" s="687"/>
      <c r="BM1" s="687"/>
      <c r="BN1" s="687"/>
      <c r="BO1" s="687"/>
      <c r="BP1" s="687"/>
      <c r="BQ1" s="679"/>
      <c r="BR1" s="678" t="s">
        <v>822</v>
      </c>
      <c r="BS1" s="687"/>
      <c r="BT1" s="679"/>
      <c r="BU1" s="75"/>
    </row>
    <row r="2" spans="1:73" s="95" customFormat="1" ht="127.5">
      <c r="A2" s="155" t="s">
        <v>2</v>
      </c>
      <c r="B2" s="207" t="s">
        <v>165</v>
      </c>
      <c r="C2" s="97" t="s">
        <v>54</v>
      </c>
      <c r="D2" s="97" t="s">
        <v>166</v>
      </c>
      <c r="E2" s="97" t="s">
        <v>55</v>
      </c>
      <c r="F2" s="97" t="s">
        <v>56</v>
      </c>
      <c r="G2" s="97" t="s">
        <v>159</v>
      </c>
      <c r="H2" s="97" t="s">
        <v>51</v>
      </c>
      <c r="I2" s="97" t="s">
        <v>160</v>
      </c>
      <c r="J2" s="97" t="s">
        <v>52</v>
      </c>
      <c r="K2" s="208" t="s">
        <v>53</v>
      </c>
      <c r="L2" s="131" t="s">
        <v>31</v>
      </c>
      <c r="M2" s="131" t="s">
        <v>1202</v>
      </c>
      <c r="N2" s="131" t="s">
        <v>1203</v>
      </c>
      <c r="O2" s="134" t="s">
        <v>1206</v>
      </c>
      <c r="P2" s="123" t="s">
        <v>960</v>
      </c>
      <c r="Q2" s="84" t="s">
        <v>959</v>
      </c>
      <c r="R2" s="84" t="s">
        <v>958</v>
      </c>
      <c r="S2" s="84" t="s">
        <v>957</v>
      </c>
      <c r="T2" s="84" t="s">
        <v>956</v>
      </c>
      <c r="U2" s="84" t="s">
        <v>955</v>
      </c>
      <c r="V2" s="84" t="s">
        <v>954</v>
      </c>
      <c r="W2" s="84" t="s">
        <v>953</v>
      </c>
      <c r="X2" s="84" t="s">
        <v>952</v>
      </c>
      <c r="Y2" s="84" t="s">
        <v>951</v>
      </c>
      <c r="Z2" s="84" t="s">
        <v>950</v>
      </c>
      <c r="AA2" s="84" t="s">
        <v>949</v>
      </c>
      <c r="AB2" s="84" t="s">
        <v>699</v>
      </c>
      <c r="AC2" s="84" t="s">
        <v>700</v>
      </c>
      <c r="AD2" s="84" t="s">
        <v>701</v>
      </c>
      <c r="AE2" s="84" t="s">
        <v>702</v>
      </c>
      <c r="AF2" s="84" t="s">
        <v>703</v>
      </c>
      <c r="AG2" s="84" t="s">
        <v>704</v>
      </c>
      <c r="AH2" s="84" t="s">
        <v>705</v>
      </c>
      <c r="AI2" s="84" t="s">
        <v>706</v>
      </c>
      <c r="AJ2" s="84" t="s">
        <v>707</v>
      </c>
      <c r="AK2" s="84" t="s">
        <v>708</v>
      </c>
      <c r="AL2" s="84" t="s">
        <v>709</v>
      </c>
      <c r="AM2" s="84" t="s">
        <v>710</v>
      </c>
      <c r="AN2" s="84" t="s">
        <v>711</v>
      </c>
      <c r="AO2" s="84" t="s">
        <v>32</v>
      </c>
      <c r="AP2" s="84" t="s">
        <v>448</v>
      </c>
      <c r="AQ2" s="124" t="s">
        <v>449</v>
      </c>
      <c r="AR2" s="123" t="s">
        <v>712</v>
      </c>
      <c r="AS2" s="84" t="s">
        <v>713</v>
      </c>
      <c r="AT2" s="84" t="s">
        <v>714</v>
      </c>
      <c r="AU2" s="84" t="s">
        <v>715</v>
      </c>
      <c r="AV2" s="124" t="s">
        <v>716</v>
      </c>
      <c r="AW2" s="123" t="s">
        <v>447</v>
      </c>
      <c r="AX2" s="124" t="s">
        <v>446</v>
      </c>
      <c r="AY2" s="123" t="s">
        <v>755</v>
      </c>
      <c r="AZ2" s="84" t="s">
        <v>444</v>
      </c>
      <c r="BA2" s="124" t="s">
        <v>1110</v>
      </c>
      <c r="BB2" s="123" t="s">
        <v>428</v>
      </c>
      <c r="BC2" s="84" t="s">
        <v>429</v>
      </c>
      <c r="BD2" s="84" t="s">
        <v>430</v>
      </c>
      <c r="BE2" s="84" t="s">
        <v>431</v>
      </c>
      <c r="BF2" s="84" t="s">
        <v>432</v>
      </c>
      <c r="BG2" s="84" t="s">
        <v>433</v>
      </c>
      <c r="BH2" s="84" t="s">
        <v>434</v>
      </c>
      <c r="BI2" s="84" t="s">
        <v>435</v>
      </c>
      <c r="BJ2" s="84" t="s">
        <v>436</v>
      </c>
      <c r="BK2" s="84" t="s">
        <v>437</v>
      </c>
      <c r="BL2" s="84" t="s">
        <v>438</v>
      </c>
      <c r="BM2" s="84" t="s">
        <v>439</v>
      </c>
      <c r="BN2" s="84" t="s">
        <v>440</v>
      </c>
      <c r="BO2" s="84" t="s">
        <v>441</v>
      </c>
      <c r="BP2" s="84" t="s">
        <v>442</v>
      </c>
      <c r="BQ2" s="124" t="s">
        <v>443</v>
      </c>
      <c r="BR2" s="123" t="s">
        <v>507</v>
      </c>
      <c r="BS2" s="84" t="s">
        <v>508</v>
      </c>
      <c r="BT2" s="212" t="s">
        <v>502</v>
      </c>
      <c r="BU2" s="98"/>
    </row>
    <row r="3" spans="1:73" s="35" customFormat="1">
      <c r="A3" s="308" t="s">
        <v>5</v>
      </c>
      <c r="B3" s="357">
        <v>9667</v>
      </c>
      <c r="C3" s="301">
        <f>(B3/F3)*100</f>
        <v>11.707074866180637</v>
      </c>
      <c r="D3" s="358">
        <v>1510</v>
      </c>
      <c r="E3" s="301">
        <f>(D3/F3)*100</f>
        <v>1.8286627752076925</v>
      </c>
      <c r="F3" s="358">
        <v>82574</v>
      </c>
      <c r="G3" s="358">
        <v>11561</v>
      </c>
      <c r="H3" s="301">
        <f>(G3/K3)*100</f>
        <v>13.14063583355119</v>
      </c>
      <c r="I3" s="358">
        <v>3148</v>
      </c>
      <c r="J3" s="301">
        <f>(I3/K3)*100</f>
        <v>3.5781265983927981</v>
      </c>
      <c r="K3" s="359">
        <v>87979</v>
      </c>
      <c r="L3" s="283">
        <v>22</v>
      </c>
      <c r="M3" s="553"/>
      <c r="N3" s="553"/>
      <c r="O3" s="554"/>
      <c r="P3" s="304">
        <v>3.0206896551724101</v>
      </c>
      <c r="Q3" s="301">
        <v>3.2799586776859502</v>
      </c>
      <c r="R3" s="301">
        <v>8.6062452399086098</v>
      </c>
      <c r="S3" s="301">
        <v>11.7902126780921</v>
      </c>
      <c r="T3" s="301">
        <v>13.918886489080901</v>
      </c>
      <c r="U3" s="301">
        <v>32.9973602111831</v>
      </c>
      <c r="V3" s="301">
        <v>49.450549450549502</v>
      </c>
      <c r="W3" s="301">
        <v>64.207221350078498</v>
      </c>
      <c r="X3" s="301">
        <v>100</v>
      </c>
      <c r="Y3" s="301">
        <v>84.745762711864401</v>
      </c>
      <c r="Z3" s="301">
        <v>9.6680586028735203</v>
      </c>
      <c r="AA3" s="301">
        <v>16.9624592248576</v>
      </c>
      <c r="AB3" s="280">
        <v>2.4</v>
      </c>
      <c r="AC3" s="301">
        <v>13.657407407407399</v>
      </c>
      <c r="AD3" s="301">
        <v>35.348837209302324</v>
      </c>
      <c r="AE3" s="301">
        <v>18.194348725017228</v>
      </c>
      <c r="AF3" s="301">
        <v>44.991134751773046</v>
      </c>
      <c r="AG3" s="301">
        <v>22.021276595744681</v>
      </c>
      <c r="AH3" s="301">
        <v>44.390243902439025</v>
      </c>
      <c r="AI3" s="301">
        <v>24.929971988795518</v>
      </c>
      <c r="AJ3" s="301">
        <v>35.214211076280044</v>
      </c>
      <c r="AK3" s="301">
        <v>20.930232558139537</v>
      </c>
      <c r="AL3" s="301">
        <v>25.641025641025639</v>
      </c>
      <c r="AM3" s="301">
        <v>0</v>
      </c>
      <c r="AN3" s="301">
        <v>11.111111111111111</v>
      </c>
      <c r="AO3" s="280">
        <v>2.2999999999999998</v>
      </c>
      <c r="AP3" s="360">
        <v>397.7</v>
      </c>
      <c r="AQ3" s="361">
        <v>79</v>
      </c>
      <c r="AR3" s="362">
        <v>26.8</v>
      </c>
      <c r="AS3" s="363">
        <v>25.5</v>
      </c>
      <c r="AT3" s="363">
        <v>14.299999999999999</v>
      </c>
      <c r="AU3" s="363">
        <v>4.5999999999999996</v>
      </c>
      <c r="AV3" s="364">
        <v>22.6</v>
      </c>
      <c r="AW3" s="279">
        <v>3</v>
      </c>
      <c r="AX3" s="281">
        <v>3</v>
      </c>
      <c r="AY3" s="279">
        <v>2713</v>
      </c>
      <c r="AZ3" s="280">
        <v>8817</v>
      </c>
      <c r="BA3" s="281">
        <v>164.4</v>
      </c>
      <c r="BB3" s="362"/>
      <c r="BC3" s="363"/>
      <c r="BD3" s="363"/>
      <c r="BE3" s="363"/>
      <c r="BF3" s="363"/>
      <c r="BG3" s="363"/>
      <c r="BH3" s="363"/>
      <c r="BI3" s="363"/>
      <c r="BJ3" s="363"/>
      <c r="BK3" s="363"/>
      <c r="BL3" s="363"/>
      <c r="BM3" s="363"/>
      <c r="BN3" s="363"/>
      <c r="BO3" s="363"/>
      <c r="BP3" s="363"/>
      <c r="BQ3" s="281"/>
      <c r="BR3" s="279"/>
      <c r="BS3" s="280"/>
      <c r="BT3" s="281"/>
      <c r="BU3" s="73"/>
    </row>
    <row r="4" spans="1:73" s="35" customFormat="1">
      <c r="A4" s="308" t="s">
        <v>7</v>
      </c>
      <c r="B4" s="357">
        <v>9962</v>
      </c>
      <c r="C4" s="301">
        <f t="shared" ref="C4:C9" si="0">(B4/F4)*100</f>
        <v>17.409083760026565</v>
      </c>
      <c r="D4" s="280">
        <v>996</v>
      </c>
      <c r="E4" s="301">
        <f t="shared" ref="E4:E9" si="1">(D4/F4)*100</f>
        <v>1.7405588661901683</v>
      </c>
      <c r="F4" s="358">
        <v>57223</v>
      </c>
      <c r="G4" s="358">
        <v>11030</v>
      </c>
      <c r="H4" s="301">
        <f t="shared" ref="H4:H9" si="2">(G4/K4)*100</f>
        <v>18.287628079716153</v>
      </c>
      <c r="I4" s="358">
        <v>1792</v>
      </c>
      <c r="J4" s="301">
        <f t="shared" ref="J4:J9" si="3">(I4/K4)*100</f>
        <v>2.9711178167589614</v>
      </c>
      <c r="K4" s="359">
        <v>60314</v>
      </c>
      <c r="L4" s="283">
        <v>23</v>
      </c>
      <c r="M4" s="283"/>
      <c r="N4" s="283"/>
      <c r="O4" s="282"/>
      <c r="P4" s="304">
        <v>3.5576923076923102</v>
      </c>
      <c r="Q4" s="301">
        <v>4.1695621959694202</v>
      </c>
      <c r="R4" s="301">
        <v>9.5614973262032095</v>
      </c>
      <c r="S4" s="301">
        <v>13.713937423811499</v>
      </c>
      <c r="T4" s="301">
        <v>20.3924586379377</v>
      </c>
      <c r="U4" s="301">
        <v>38.976529434397797</v>
      </c>
      <c r="V4" s="301">
        <v>55.411255411255397</v>
      </c>
      <c r="W4" s="301">
        <v>65.745007680491597</v>
      </c>
      <c r="X4" s="301">
        <v>80</v>
      </c>
      <c r="Y4" s="301">
        <v>82.352941176470594</v>
      </c>
      <c r="Z4" s="301">
        <v>10.155180282975801</v>
      </c>
      <c r="AA4" s="301">
        <v>15.795631825273</v>
      </c>
      <c r="AB4" s="280">
        <v>2.9</v>
      </c>
      <c r="AC4" s="301">
        <v>9.1381100726895124</v>
      </c>
      <c r="AD4" s="301">
        <v>28.564429201371876</v>
      </c>
      <c r="AE4" s="301">
        <v>12.782540919719407</v>
      </c>
      <c r="AF4" s="301">
        <v>35.613810741687978</v>
      </c>
      <c r="AG4" s="301">
        <v>18.471337579617835</v>
      </c>
      <c r="AH4" s="301">
        <v>37.576374745417517</v>
      </c>
      <c r="AI4" s="301">
        <v>20.670391061452513</v>
      </c>
      <c r="AJ4" s="301">
        <v>23.760330578512399</v>
      </c>
      <c r="AK4" s="301">
        <v>14.285714285714285</v>
      </c>
      <c r="AL4" s="301">
        <v>15.54054054054054</v>
      </c>
      <c r="AM4" s="301">
        <v>0</v>
      </c>
      <c r="AN4" s="301">
        <v>0</v>
      </c>
      <c r="AO4" s="348">
        <v>2.1</v>
      </c>
      <c r="AP4" s="280">
        <v>588.70000000000005</v>
      </c>
      <c r="AQ4" s="281">
        <v>71</v>
      </c>
      <c r="AR4" s="279">
        <v>19.7</v>
      </c>
      <c r="AS4" s="280">
        <v>18.8</v>
      </c>
      <c r="AT4" s="280">
        <v>10</v>
      </c>
      <c r="AU4" s="280">
        <v>2.5</v>
      </c>
      <c r="AV4" s="281">
        <v>17.299999999999997</v>
      </c>
      <c r="AW4" s="279">
        <v>8</v>
      </c>
      <c r="AX4" s="281">
        <v>6</v>
      </c>
      <c r="AY4" s="279">
        <v>2713</v>
      </c>
      <c r="AZ4" s="280">
        <v>8044</v>
      </c>
      <c r="BA4" s="281">
        <v>196.6</v>
      </c>
      <c r="BB4" s="279"/>
      <c r="BC4" s="280"/>
      <c r="BD4" s="280"/>
      <c r="BE4" s="280"/>
      <c r="BF4" s="280"/>
      <c r="BG4" s="280"/>
      <c r="BH4" s="280"/>
      <c r="BI4" s="280"/>
      <c r="BJ4" s="280"/>
      <c r="BK4" s="280"/>
      <c r="BL4" s="280"/>
      <c r="BM4" s="280"/>
      <c r="BN4" s="280"/>
      <c r="BO4" s="280"/>
      <c r="BP4" s="280"/>
      <c r="BQ4" s="281"/>
      <c r="BR4" s="279"/>
      <c r="BS4" s="280"/>
      <c r="BT4" s="281"/>
      <c r="BU4" s="73"/>
    </row>
    <row r="5" spans="1:73" s="35" customFormat="1">
      <c r="A5" s="308" t="s">
        <v>6</v>
      </c>
      <c r="B5" s="357">
        <v>12627</v>
      </c>
      <c r="C5" s="301">
        <f t="shared" si="0"/>
        <v>13.955878777161299</v>
      </c>
      <c r="D5" s="358">
        <v>1657</v>
      </c>
      <c r="E5" s="301">
        <f t="shared" si="1"/>
        <v>1.8313844249430802</v>
      </c>
      <c r="F5" s="358">
        <v>90478</v>
      </c>
      <c r="G5" s="358">
        <v>14545</v>
      </c>
      <c r="H5" s="301">
        <f t="shared" si="2"/>
        <v>15.808579781973112</v>
      </c>
      <c r="I5" s="358">
        <v>2779</v>
      </c>
      <c r="J5" s="301">
        <f t="shared" si="3"/>
        <v>3.0204223591683244</v>
      </c>
      <c r="K5" s="359">
        <v>92007</v>
      </c>
      <c r="L5" s="283">
        <v>30</v>
      </c>
      <c r="M5" s="283"/>
      <c r="N5" s="283"/>
      <c r="O5" s="282"/>
      <c r="P5" s="304">
        <v>5.1295138445833867E-2</v>
      </c>
      <c r="Q5" s="301">
        <v>5.8277404921700198</v>
      </c>
      <c r="R5" s="301">
        <v>11.2900547899718</v>
      </c>
      <c r="S5" s="301">
        <v>14.151220947337499</v>
      </c>
      <c r="T5" s="301">
        <v>18.108365019011401</v>
      </c>
      <c r="U5" s="301">
        <v>36.858365019011401</v>
      </c>
      <c r="V5" s="301">
        <v>50.568181818181799</v>
      </c>
      <c r="W5" s="301">
        <v>68.458781362007201</v>
      </c>
      <c r="X5" s="301">
        <v>85.714285714285694</v>
      </c>
      <c r="Y5" s="301">
        <v>92.592592592592595</v>
      </c>
      <c r="Z5" s="301">
        <v>11.7293233082707</v>
      </c>
      <c r="AA5" s="301">
        <v>17.453147525228299</v>
      </c>
      <c r="AB5" s="280">
        <v>3.1</v>
      </c>
      <c r="AC5" s="301">
        <v>11.634137007271336</v>
      </c>
      <c r="AD5" s="301">
        <v>28.508771929824562</v>
      </c>
      <c r="AE5" s="301">
        <v>15.781637717121589</v>
      </c>
      <c r="AF5" s="301">
        <v>36.899475171578523</v>
      </c>
      <c r="AG5" s="301">
        <v>20.585267406659941</v>
      </c>
      <c r="AH5" s="301">
        <v>39.67489464178206</v>
      </c>
      <c r="AI5" s="301">
        <v>22.558922558922561</v>
      </c>
      <c r="AJ5" s="301">
        <v>28.947368421052634</v>
      </c>
      <c r="AK5" s="301">
        <v>22.727272727272727</v>
      </c>
      <c r="AL5" s="301">
        <v>21.578947368421055</v>
      </c>
      <c r="AM5" s="301">
        <v>0</v>
      </c>
      <c r="AN5" s="301">
        <v>0</v>
      </c>
      <c r="AO5" s="348">
        <v>3.5000000000000004</v>
      </c>
      <c r="AP5" s="280">
        <v>650.6</v>
      </c>
      <c r="AQ5" s="281">
        <v>64</v>
      </c>
      <c r="AR5" s="279">
        <v>19.2</v>
      </c>
      <c r="AS5" s="280">
        <v>18.8</v>
      </c>
      <c r="AT5" s="280">
        <v>10.6</v>
      </c>
      <c r="AU5" s="280">
        <v>3.5999999999999996</v>
      </c>
      <c r="AV5" s="281">
        <v>16.900000000000002</v>
      </c>
      <c r="AW5" s="279">
        <v>6</v>
      </c>
      <c r="AX5" s="281">
        <v>5</v>
      </c>
      <c r="AY5" s="279">
        <v>3782</v>
      </c>
      <c r="AZ5" s="280">
        <v>7690</v>
      </c>
      <c r="BA5" s="281">
        <v>103.3</v>
      </c>
      <c r="BB5" s="279"/>
      <c r="BC5" s="280"/>
      <c r="BD5" s="280"/>
      <c r="BE5" s="280"/>
      <c r="BF5" s="280"/>
      <c r="BG5" s="280"/>
      <c r="BH5" s="280"/>
      <c r="BI5" s="280"/>
      <c r="BJ5" s="280"/>
      <c r="BK5" s="280"/>
      <c r="BL5" s="280"/>
      <c r="BM5" s="280"/>
      <c r="BN5" s="280"/>
      <c r="BO5" s="280"/>
      <c r="BP5" s="280"/>
      <c r="BQ5" s="281"/>
      <c r="BR5" s="279"/>
      <c r="BS5" s="280"/>
      <c r="BT5" s="281"/>
      <c r="BU5" s="73"/>
    </row>
    <row r="6" spans="1:73" s="35" customFormat="1">
      <c r="A6" s="308" t="s">
        <v>4</v>
      </c>
      <c r="B6" s="357">
        <v>10357</v>
      </c>
      <c r="C6" s="301">
        <f t="shared" si="0"/>
        <v>13.233922387907132</v>
      </c>
      <c r="D6" s="358">
        <v>1642</v>
      </c>
      <c r="E6" s="301">
        <f t="shared" si="1"/>
        <v>2.0981076142650874</v>
      </c>
      <c r="F6" s="358">
        <v>78261</v>
      </c>
      <c r="G6" s="358">
        <v>13095</v>
      </c>
      <c r="H6" s="301">
        <f t="shared" si="2"/>
        <v>15.689587002623917</v>
      </c>
      <c r="I6" s="358">
        <v>2970</v>
      </c>
      <c r="J6" s="301">
        <f t="shared" si="3"/>
        <v>3.5584630315229502</v>
      </c>
      <c r="K6" s="359">
        <v>83463</v>
      </c>
      <c r="L6" s="283">
        <v>45</v>
      </c>
      <c r="M6" s="283"/>
      <c r="N6" s="283"/>
      <c r="O6" s="282"/>
      <c r="P6" s="304">
        <v>4.5790028618767904</v>
      </c>
      <c r="Q6" s="301">
        <v>4.8259088581669198</v>
      </c>
      <c r="R6" s="301">
        <v>8.8356729975227104</v>
      </c>
      <c r="S6" s="301">
        <v>10.6906807666887</v>
      </c>
      <c r="T6" s="301">
        <v>13.134261338123</v>
      </c>
      <c r="U6" s="301">
        <v>28.648405927256398</v>
      </c>
      <c r="V6" s="301">
        <v>39.635535307517102</v>
      </c>
      <c r="W6" s="301">
        <v>53.796095444685498</v>
      </c>
      <c r="X6" s="301">
        <v>0</v>
      </c>
      <c r="Y6" s="301">
        <v>76.6666666666667</v>
      </c>
      <c r="Z6" s="301">
        <v>10.0709219858156</v>
      </c>
      <c r="AA6" s="301">
        <v>14.6289569278672</v>
      </c>
      <c r="AB6" s="280">
        <v>3.2</v>
      </c>
      <c r="AC6" s="301">
        <v>12.643151626202473</v>
      </c>
      <c r="AD6" s="301">
        <v>36.419978126139263</v>
      </c>
      <c r="AE6" s="301">
        <v>17.515388919977617</v>
      </c>
      <c r="AF6" s="301">
        <v>43.759571209800917</v>
      </c>
      <c r="AG6" s="301">
        <v>25.071770334928228</v>
      </c>
      <c r="AH6" s="301">
        <v>48.013245033112582</v>
      </c>
      <c r="AI6" s="301">
        <v>30.133333333333333</v>
      </c>
      <c r="AJ6" s="301">
        <v>39.35574229691877</v>
      </c>
      <c r="AK6" s="301">
        <v>33.87096774193548</v>
      </c>
      <c r="AL6" s="301">
        <v>25</v>
      </c>
      <c r="AM6" s="301">
        <v>0</v>
      </c>
      <c r="AN6" s="301">
        <v>22.58064516129032</v>
      </c>
      <c r="AO6" s="348">
        <v>3.4000000000000004</v>
      </c>
      <c r="AP6" s="280">
        <v>646.29999999999995</v>
      </c>
      <c r="AQ6" s="281">
        <v>66</v>
      </c>
      <c r="AR6" s="279">
        <v>24.3</v>
      </c>
      <c r="AS6" s="280">
        <v>24</v>
      </c>
      <c r="AT6" s="280">
        <v>14.6</v>
      </c>
      <c r="AU6" s="280">
        <v>5.2</v>
      </c>
      <c r="AV6" s="281">
        <v>21.3</v>
      </c>
      <c r="AW6" s="279">
        <v>8</v>
      </c>
      <c r="AX6" s="281">
        <v>7</v>
      </c>
      <c r="AY6" s="279">
        <v>3528</v>
      </c>
      <c r="AZ6" s="280">
        <v>6905</v>
      </c>
      <c r="BA6" s="281">
        <v>95.7</v>
      </c>
      <c r="BB6" s="279"/>
      <c r="BC6" s="280"/>
      <c r="BD6" s="280"/>
      <c r="BE6" s="280"/>
      <c r="BF6" s="280"/>
      <c r="BG6" s="280"/>
      <c r="BH6" s="280"/>
      <c r="BI6" s="280"/>
      <c r="BJ6" s="280"/>
      <c r="BK6" s="280"/>
      <c r="BL6" s="280"/>
      <c r="BM6" s="280"/>
      <c r="BN6" s="280"/>
      <c r="BO6" s="280"/>
      <c r="BP6" s="280"/>
      <c r="BQ6" s="281"/>
      <c r="BR6" s="279"/>
      <c r="BS6" s="280"/>
      <c r="BT6" s="281"/>
      <c r="BU6" s="73"/>
    </row>
    <row r="7" spans="1:73" s="35" customFormat="1">
      <c r="A7" s="314" t="s">
        <v>8</v>
      </c>
      <c r="B7" s="317">
        <v>42613</v>
      </c>
      <c r="C7" s="318">
        <f t="shared" si="0"/>
        <v>13.811354266600981</v>
      </c>
      <c r="D7" s="319">
        <v>5805</v>
      </c>
      <c r="E7" s="318">
        <f t="shared" si="1"/>
        <v>1.8814660201726865</v>
      </c>
      <c r="F7" s="319">
        <v>308536</v>
      </c>
      <c r="G7" s="319">
        <v>50231</v>
      </c>
      <c r="H7" s="318">
        <f t="shared" si="2"/>
        <v>15.514743809514986</v>
      </c>
      <c r="I7" s="319">
        <v>10689</v>
      </c>
      <c r="J7" s="318">
        <f t="shared" si="3"/>
        <v>3.3014890521770557</v>
      </c>
      <c r="K7" s="320">
        <v>323763</v>
      </c>
      <c r="L7" s="292">
        <v>120</v>
      </c>
      <c r="M7" s="292"/>
      <c r="N7" s="292"/>
      <c r="O7" s="291"/>
      <c r="P7" s="321">
        <v>4.1012622018807896</v>
      </c>
      <c r="Q7" s="318">
        <v>4.5817424505380098</v>
      </c>
      <c r="R7" s="318">
        <v>9.7227926078028695</v>
      </c>
      <c r="S7" s="318">
        <v>12.6238061549346</v>
      </c>
      <c r="T7" s="318">
        <v>15.925589836660601</v>
      </c>
      <c r="U7" s="318">
        <v>33.802177858439201</v>
      </c>
      <c r="V7" s="318">
        <v>47.7318889641165</v>
      </c>
      <c r="W7" s="318">
        <v>62.856367092044501</v>
      </c>
      <c r="X7" s="318">
        <v>80.952380952381006</v>
      </c>
      <c r="Y7" s="318">
        <v>83.582089552238799</v>
      </c>
      <c r="Z7" s="318">
        <v>10.4768481867641</v>
      </c>
      <c r="AA7" s="318">
        <v>16.245649336523801</v>
      </c>
      <c r="AB7" s="288">
        <v>2.9</v>
      </c>
      <c r="AC7" s="318">
        <v>11.739644970414201</v>
      </c>
      <c r="AD7" s="318">
        <v>32.198423924025057</v>
      </c>
      <c r="AE7" s="318">
        <v>16.202570379436963</v>
      </c>
      <c r="AF7" s="318">
        <v>40.734089123358402</v>
      </c>
      <c r="AG7" s="318">
        <v>21.892341842397336</v>
      </c>
      <c r="AH7" s="318">
        <v>43.126984126984127</v>
      </c>
      <c r="AI7" s="318">
        <v>25.331125827814571</v>
      </c>
      <c r="AJ7" s="318">
        <v>32.845412352731167</v>
      </c>
      <c r="AK7" s="318">
        <v>23.504273504273502</v>
      </c>
      <c r="AL7" s="318">
        <v>22.863741339491916</v>
      </c>
      <c r="AM7" s="318">
        <v>0</v>
      </c>
      <c r="AN7" s="318">
        <v>10</v>
      </c>
      <c r="AO7" s="288"/>
      <c r="AP7" s="288">
        <v>576.20000000000005</v>
      </c>
      <c r="AQ7" s="289">
        <v>17</v>
      </c>
      <c r="AR7" s="290">
        <v>22.5</v>
      </c>
      <c r="AS7" s="288">
        <v>21.6</v>
      </c>
      <c r="AT7" s="288">
        <v>12.6</v>
      </c>
      <c r="AU7" s="288">
        <v>4.2</v>
      </c>
      <c r="AV7" s="289">
        <v>19.5</v>
      </c>
      <c r="AW7" s="290"/>
      <c r="AX7" s="289"/>
      <c r="AY7" s="290"/>
      <c r="AZ7" s="288"/>
      <c r="BA7" s="289"/>
      <c r="BB7" s="290"/>
      <c r="BC7" s="288"/>
      <c r="BD7" s="288"/>
      <c r="BE7" s="288"/>
      <c r="BF7" s="288"/>
      <c r="BG7" s="288"/>
      <c r="BH7" s="288"/>
      <c r="BI7" s="288"/>
      <c r="BJ7" s="288"/>
      <c r="BK7" s="288"/>
      <c r="BL7" s="288"/>
      <c r="BM7" s="288"/>
      <c r="BN7" s="288"/>
      <c r="BO7" s="288"/>
      <c r="BP7" s="288"/>
      <c r="BQ7" s="289"/>
      <c r="BR7" s="290"/>
      <c r="BS7" s="288"/>
      <c r="BT7" s="289"/>
      <c r="BU7" s="73"/>
    </row>
    <row r="8" spans="1:73" s="35" customFormat="1">
      <c r="A8" s="156" t="s">
        <v>9</v>
      </c>
      <c r="B8" s="214">
        <v>66785</v>
      </c>
      <c r="C8" s="103">
        <f t="shared" si="0"/>
        <v>13.025348574593695</v>
      </c>
      <c r="D8" s="213">
        <v>8299</v>
      </c>
      <c r="E8" s="103">
        <f t="shared" si="1"/>
        <v>1.6185875244523931</v>
      </c>
      <c r="F8" s="213">
        <v>512731</v>
      </c>
      <c r="G8" s="213">
        <v>77139</v>
      </c>
      <c r="H8" s="103">
        <f t="shared" si="2"/>
        <v>14.456605258719241</v>
      </c>
      <c r="I8" s="213">
        <v>15560</v>
      </c>
      <c r="J8" s="103">
        <f t="shared" si="3"/>
        <v>2.9160966284975354</v>
      </c>
      <c r="K8" s="215">
        <v>533590</v>
      </c>
      <c r="L8" s="132">
        <v>264</v>
      </c>
      <c r="M8" s="132"/>
      <c r="N8" s="132"/>
      <c r="O8" s="135"/>
      <c r="P8" s="160">
        <v>4.5962836778630098</v>
      </c>
      <c r="Q8" s="103">
        <v>4.6559741862010098</v>
      </c>
      <c r="R8" s="103">
        <v>9.8991750687442703</v>
      </c>
      <c r="S8" s="103">
        <v>12.403031918043499</v>
      </c>
      <c r="T8" s="103">
        <v>16.157805982071501</v>
      </c>
      <c r="U8" s="103">
        <v>34.454601934853997</v>
      </c>
      <c r="V8" s="103">
        <v>49.882352941176499</v>
      </c>
      <c r="W8" s="103">
        <v>64.767616191903997</v>
      </c>
      <c r="X8" s="103">
        <v>83.3333333333333</v>
      </c>
      <c r="Y8" s="103">
        <v>79.532163742690102</v>
      </c>
      <c r="Z8" s="103">
        <v>10.410011212896899</v>
      </c>
      <c r="AA8" s="103">
        <v>15.7187772925764</v>
      </c>
      <c r="AB8" s="56"/>
      <c r="AC8" s="103">
        <v>12.721247878445002</v>
      </c>
      <c r="AD8" s="103">
        <v>32.957264957264961</v>
      </c>
      <c r="AE8" s="103">
        <v>17.420170723996208</v>
      </c>
      <c r="AF8" s="103">
        <v>41.242807825086309</v>
      </c>
      <c r="AG8" s="103">
        <v>22.425761666023909</v>
      </c>
      <c r="AH8" s="103">
        <v>41.965932516003043</v>
      </c>
      <c r="AI8" s="103">
        <v>24.8</v>
      </c>
      <c r="AJ8" s="103">
        <v>31.995133819951338</v>
      </c>
      <c r="AK8" s="103">
        <v>23.809523809523807</v>
      </c>
      <c r="AL8" s="103">
        <v>21.222130470685386</v>
      </c>
      <c r="AM8" s="103">
        <v>0.1</v>
      </c>
      <c r="AN8" s="103">
        <v>9.9415204678362574</v>
      </c>
      <c r="AO8" s="56"/>
      <c r="AP8" s="56">
        <v>632.6</v>
      </c>
      <c r="AQ8" s="126">
        <v>9</v>
      </c>
      <c r="AR8" s="125">
        <v>21.9</v>
      </c>
      <c r="AS8" s="56">
        <v>21.2</v>
      </c>
      <c r="AT8" s="56">
        <v>12</v>
      </c>
      <c r="AU8" s="56">
        <v>4</v>
      </c>
      <c r="AV8" s="126">
        <v>19.3</v>
      </c>
      <c r="AW8" s="125">
        <v>4</v>
      </c>
      <c r="AX8" s="126">
        <v>4</v>
      </c>
      <c r="AY8" s="125"/>
      <c r="AZ8" s="56"/>
      <c r="BA8" s="126"/>
      <c r="BB8" s="125"/>
      <c r="BC8" s="56"/>
      <c r="BD8" s="56"/>
      <c r="BE8" s="56"/>
      <c r="BF8" s="56"/>
      <c r="BG8" s="56"/>
      <c r="BH8" s="56"/>
      <c r="BI8" s="56"/>
      <c r="BJ8" s="56"/>
      <c r="BK8" s="56"/>
      <c r="BL8" s="56"/>
      <c r="BM8" s="56"/>
      <c r="BN8" s="56"/>
      <c r="BO8" s="56"/>
      <c r="BP8" s="56"/>
      <c r="BQ8" s="126"/>
      <c r="BR8" s="125"/>
      <c r="BS8" s="56"/>
      <c r="BT8" s="126"/>
      <c r="BU8" s="73"/>
    </row>
    <row r="9" spans="1:73" s="35" customFormat="1">
      <c r="A9" s="157" t="s">
        <v>1</v>
      </c>
      <c r="B9" s="214">
        <v>343561</v>
      </c>
      <c r="C9" s="103">
        <f t="shared" si="0"/>
        <v>12.095783000397487</v>
      </c>
      <c r="D9" s="213">
        <v>40828</v>
      </c>
      <c r="E9" s="103">
        <f t="shared" si="1"/>
        <v>1.437435064923634</v>
      </c>
      <c r="F9" s="213">
        <v>2840337</v>
      </c>
      <c r="G9" s="213">
        <v>380970</v>
      </c>
      <c r="H9" s="103">
        <f t="shared" si="2"/>
        <v>13.141409946312596</v>
      </c>
      <c r="I9" s="213">
        <v>73629</v>
      </c>
      <c r="J9" s="103">
        <f t="shared" si="3"/>
        <v>2.5398033255559493</v>
      </c>
      <c r="K9" s="215">
        <v>2899004</v>
      </c>
      <c r="L9" s="132"/>
      <c r="M9" s="132">
        <v>920012</v>
      </c>
      <c r="N9" s="132">
        <v>1387741</v>
      </c>
      <c r="O9" s="135">
        <v>150.80000000000001</v>
      </c>
      <c r="P9" s="160">
        <v>7.1495993333412304</v>
      </c>
      <c r="Q9" s="103">
        <v>6.5642242434514104</v>
      </c>
      <c r="R9" s="103">
        <v>12.6115511042974</v>
      </c>
      <c r="S9" s="103">
        <v>14.856192060851001</v>
      </c>
      <c r="T9" s="103">
        <v>18.816463264356099</v>
      </c>
      <c r="U9" s="103">
        <v>36.363221454455797</v>
      </c>
      <c r="V9" s="103">
        <v>51.642668829851999</v>
      </c>
      <c r="W9" s="103">
        <v>64.401170930380502</v>
      </c>
      <c r="X9" s="103">
        <v>66.470588235294102</v>
      </c>
      <c r="Y9" s="103">
        <v>77.7173913043478</v>
      </c>
      <c r="Z9" s="103">
        <v>12.867848319271699</v>
      </c>
      <c r="AA9" s="103">
        <v>17.267178127559902</v>
      </c>
      <c r="AB9" s="56"/>
      <c r="AC9" s="103">
        <v>16.009138885313426</v>
      </c>
      <c r="AD9" s="103">
        <v>34.454792446709291</v>
      </c>
      <c r="AE9" s="103">
        <v>19.726858877086496</v>
      </c>
      <c r="AF9" s="103">
        <v>42.010116148370173</v>
      </c>
      <c r="AG9" s="103">
        <v>24.027664451956326</v>
      </c>
      <c r="AH9" s="103">
        <v>42.994817710700971</v>
      </c>
      <c r="AI9" s="103">
        <v>26.207317073170731</v>
      </c>
      <c r="AJ9" s="103">
        <v>34.830617495711834</v>
      </c>
      <c r="AK9" s="103">
        <v>24.363867684478372</v>
      </c>
      <c r="AL9" s="103">
        <v>21.990501755110468</v>
      </c>
      <c r="AM9" s="103">
        <v>23.076923076923102</v>
      </c>
      <c r="AN9" s="103">
        <v>14.617486338797814</v>
      </c>
      <c r="AO9" s="56"/>
      <c r="AP9" s="56"/>
      <c r="AQ9" s="126"/>
      <c r="AR9" s="125"/>
      <c r="AS9" s="56"/>
      <c r="AT9" s="56"/>
      <c r="AU9" s="56"/>
      <c r="AV9" s="126"/>
      <c r="AW9" s="125"/>
      <c r="AX9" s="126"/>
      <c r="AY9" s="125">
        <v>98099</v>
      </c>
      <c r="AZ9" s="56">
        <v>386.39699999999999</v>
      </c>
      <c r="BA9" s="126">
        <v>293.89999999999998</v>
      </c>
      <c r="BB9" s="125"/>
      <c r="BC9" s="56"/>
      <c r="BD9" s="56"/>
      <c r="BE9" s="56"/>
      <c r="BF9" s="56"/>
      <c r="BG9" s="56"/>
      <c r="BH9" s="56"/>
      <c r="BI9" s="56"/>
      <c r="BJ9" s="56"/>
      <c r="BK9" s="56"/>
      <c r="BL9" s="56"/>
      <c r="BM9" s="56"/>
      <c r="BN9" s="56"/>
      <c r="BO9" s="56"/>
      <c r="BP9" s="56"/>
      <c r="BQ9" s="126"/>
      <c r="BR9" s="125">
        <v>14.3</v>
      </c>
      <c r="BS9" s="56">
        <v>2.2999999999999998</v>
      </c>
      <c r="BT9" s="126">
        <v>15</v>
      </c>
      <c r="BU9" s="73"/>
    </row>
    <row r="10" spans="1:73" s="35" customFormat="1" ht="15.75" thickBot="1">
      <c r="A10" s="158" t="s">
        <v>3</v>
      </c>
      <c r="B10" s="209"/>
      <c r="C10" s="210"/>
      <c r="D10" s="210"/>
      <c r="E10" s="210"/>
      <c r="F10" s="210"/>
      <c r="G10" s="210"/>
      <c r="H10" s="210"/>
      <c r="I10" s="210"/>
      <c r="J10" s="128"/>
      <c r="K10" s="129"/>
      <c r="L10" s="133"/>
      <c r="M10" s="133">
        <v>2686083</v>
      </c>
      <c r="N10" s="133">
        <v>5586649</v>
      </c>
      <c r="O10" s="136">
        <v>208</v>
      </c>
      <c r="P10" s="170">
        <v>7.3509502461772698</v>
      </c>
      <c r="Q10" s="171">
        <v>6.3037072895010002</v>
      </c>
      <c r="R10" s="171">
        <v>11.9761323532868</v>
      </c>
      <c r="S10" s="171">
        <v>13.7177660776214</v>
      </c>
      <c r="T10" s="171">
        <v>18.568913919400799</v>
      </c>
      <c r="U10" s="171">
        <v>35.631936831395102</v>
      </c>
      <c r="V10" s="171">
        <v>51.859416445623303</v>
      </c>
      <c r="W10" s="171">
        <v>64.072692870422301</v>
      </c>
      <c r="X10" s="171">
        <v>62.822458270106203</v>
      </c>
      <c r="Y10" s="171">
        <v>78.885070637647999</v>
      </c>
      <c r="Z10" s="171">
        <v>12.4711712541352</v>
      </c>
      <c r="AA10" s="171">
        <v>16.382472827602001</v>
      </c>
      <c r="AB10" s="128"/>
      <c r="AC10" s="171">
        <v>16.435343371743212</v>
      </c>
      <c r="AD10" s="171">
        <v>33.744370613326993</v>
      </c>
      <c r="AE10" s="171">
        <v>19.665966797649709</v>
      </c>
      <c r="AF10" s="171">
        <v>41.263343413911194</v>
      </c>
      <c r="AG10" s="171">
        <v>23.737483674357858</v>
      </c>
      <c r="AH10" s="171">
        <v>42.624451918505343</v>
      </c>
      <c r="AI10" s="171">
        <v>25.888038157399272</v>
      </c>
      <c r="AJ10" s="171">
        <v>34.957747651490969</v>
      </c>
      <c r="AK10" s="171">
        <v>24.015548419807335</v>
      </c>
      <c r="AL10" s="171">
        <v>23.005859684316107</v>
      </c>
      <c r="AM10" s="171">
        <v>22.305389221556901</v>
      </c>
      <c r="AN10" s="171">
        <v>14.18790414606314</v>
      </c>
      <c r="AO10" s="128"/>
      <c r="AP10" s="128"/>
      <c r="AQ10" s="129"/>
      <c r="AR10" s="127"/>
      <c r="AS10" s="128"/>
      <c r="AT10" s="128"/>
      <c r="AU10" s="128"/>
      <c r="AV10" s="129"/>
      <c r="AW10" s="127"/>
      <c r="AX10" s="129"/>
      <c r="AY10" s="127"/>
      <c r="AZ10" s="128"/>
      <c r="BA10" s="129"/>
      <c r="BB10" s="127">
        <v>3.6</v>
      </c>
      <c r="BC10" s="128">
        <v>1.8</v>
      </c>
      <c r="BD10" s="128">
        <v>3</v>
      </c>
      <c r="BE10" s="128">
        <v>2.6</v>
      </c>
      <c r="BF10" s="128">
        <v>2.2999999999999998</v>
      </c>
      <c r="BG10" s="128">
        <v>1.4</v>
      </c>
      <c r="BH10" s="128">
        <v>319.2</v>
      </c>
      <c r="BI10" s="128">
        <v>179.7</v>
      </c>
      <c r="BJ10" s="128">
        <v>338.9</v>
      </c>
      <c r="BK10" s="128">
        <v>219</v>
      </c>
      <c r="BL10" s="128">
        <v>328.1</v>
      </c>
      <c r="BM10" s="128">
        <v>225.2</v>
      </c>
      <c r="BN10" s="128">
        <v>352</v>
      </c>
      <c r="BO10" s="128">
        <v>217</v>
      </c>
      <c r="BP10" s="128">
        <v>243.3</v>
      </c>
      <c r="BQ10" s="129">
        <v>144.5</v>
      </c>
      <c r="BR10" s="127"/>
      <c r="BS10" s="128"/>
      <c r="BT10" s="129"/>
      <c r="BU10" s="73"/>
    </row>
    <row r="11" spans="1:73">
      <c r="A11" s="76"/>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111"/>
    </row>
    <row r="12" spans="1:73">
      <c r="A12" s="76"/>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111"/>
    </row>
    <row r="13" spans="1:73">
      <c r="A13" s="76"/>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111"/>
    </row>
    <row r="14" spans="1:73">
      <c r="AF14" s="74"/>
      <c r="AG14" s="74"/>
      <c r="AH14" s="74"/>
      <c r="AI14" s="74"/>
      <c r="AJ14" s="74"/>
      <c r="AK14" s="74"/>
      <c r="AL14" s="74"/>
      <c r="AN14" s="74"/>
      <c r="AO14" s="74"/>
      <c r="AR14" s="74"/>
      <c r="AS14" s="74"/>
      <c r="AT14" s="74"/>
      <c r="AU14" s="74"/>
      <c r="AV14" s="74"/>
      <c r="BR14" s="111"/>
    </row>
    <row r="15" spans="1:73">
      <c r="AF15" s="74"/>
      <c r="AG15" s="74"/>
      <c r="AH15" s="74"/>
      <c r="AI15" s="74"/>
      <c r="AJ15" s="74"/>
      <c r="AK15" s="74"/>
      <c r="AL15" s="74"/>
      <c r="AN15" s="74"/>
      <c r="AR15" s="74"/>
      <c r="AS15" s="74"/>
      <c r="AT15" s="74"/>
      <c r="AU15" s="74"/>
      <c r="AV15" s="74"/>
      <c r="BR15" s="25"/>
    </row>
    <row r="16" spans="1:73">
      <c r="AF16" s="74"/>
      <c r="AG16" s="74"/>
      <c r="AH16" s="74"/>
      <c r="AI16" s="74"/>
      <c r="AJ16" s="74"/>
      <c r="AK16" s="74"/>
      <c r="AL16" s="74"/>
      <c r="AN16" s="74"/>
      <c r="AR16" s="74"/>
      <c r="AS16" s="74"/>
      <c r="AT16" s="74"/>
      <c r="AU16" s="74"/>
      <c r="AV16" s="74"/>
    </row>
    <row r="17" spans="32:48">
      <c r="AF17" s="74"/>
      <c r="AG17" s="74"/>
      <c r="AH17" s="74"/>
      <c r="AI17" s="74"/>
      <c r="AJ17" s="74"/>
      <c r="AK17" s="74"/>
      <c r="AL17" s="74"/>
      <c r="AN17" s="74"/>
      <c r="AR17" s="74"/>
      <c r="AT17" s="74"/>
      <c r="AV17" s="74"/>
    </row>
    <row r="18" spans="32:48">
      <c r="AF18" s="74"/>
      <c r="AG18" s="74"/>
      <c r="AH18" s="74"/>
      <c r="AI18" s="74"/>
      <c r="AJ18" s="74"/>
      <c r="AK18" s="74"/>
      <c r="AL18" s="74"/>
      <c r="AN18" s="74"/>
      <c r="AT18" s="74"/>
    </row>
    <row r="19" spans="32:48">
      <c r="AH19" s="74"/>
      <c r="AI19" s="74"/>
      <c r="AJ19" s="74"/>
    </row>
  </sheetData>
  <mergeCells count="8">
    <mergeCell ref="B1:K1"/>
    <mergeCell ref="P1:AQ1"/>
    <mergeCell ref="AR1:AV1"/>
    <mergeCell ref="BB1:BQ1"/>
    <mergeCell ref="BR1:BT1"/>
    <mergeCell ref="AY1:BA1"/>
    <mergeCell ref="AW1:AX1"/>
    <mergeCell ref="M1:O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zoomScale="120" zoomScaleNormal="120" zoomScalePageLayoutView="120" workbookViewId="0">
      <pane xSplit="1" topLeftCell="AP1" activePane="topRight" state="frozen"/>
      <selection activeCell="AN1" sqref="AN1"/>
      <selection pane="topRight" activeCell="F3" sqref="F3"/>
    </sheetView>
  </sheetViews>
  <sheetFormatPr defaultColWidth="8.85546875" defaultRowHeight="15"/>
  <cols>
    <col min="1" max="1" width="18.42578125" style="65" customWidth="1"/>
    <col min="2" max="4" width="9" bestFit="1" customWidth="1"/>
    <col min="5" max="5" width="9" style="16" bestFit="1" customWidth="1"/>
    <col min="6" max="6" width="9" bestFit="1" customWidth="1"/>
    <col min="7" max="7" width="9" style="16" bestFit="1" customWidth="1"/>
    <col min="8" max="8" width="9" bestFit="1" customWidth="1"/>
    <col min="9" max="9" width="9" style="16" bestFit="1" customWidth="1"/>
    <col min="10" max="22" width="9" bestFit="1" customWidth="1"/>
    <col min="23" max="23" width="9" style="16" bestFit="1" customWidth="1"/>
    <col min="24" max="26" width="9" bestFit="1" customWidth="1"/>
    <col min="27" max="28" width="9" style="16" bestFit="1" customWidth="1"/>
    <col min="29" max="34" width="9" bestFit="1" customWidth="1"/>
    <col min="35" max="36" width="10.42578125" style="16" customWidth="1"/>
    <col min="37" max="39" width="11.42578125" customWidth="1"/>
    <col min="40" max="40" width="9" bestFit="1" customWidth="1"/>
    <col min="41" max="44" width="9" style="16" bestFit="1" customWidth="1"/>
    <col min="45" max="45" width="10" style="16" bestFit="1" customWidth="1"/>
    <col min="46" max="48" width="9" style="16" bestFit="1" customWidth="1"/>
  </cols>
  <sheetData>
    <row r="1" spans="1:53" s="67" customFormat="1" ht="56.1" customHeight="1">
      <c r="A1" s="154" t="s">
        <v>0</v>
      </c>
      <c r="B1" s="130" t="s">
        <v>823</v>
      </c>
      <c r="C1" s="678" t="s">
        <v>824</v>
      </c>
      <c r="D1" s="691"/>
      <c r="E1" s="678" t="s">
        <v>825</v>
      </c>
      <c r="F1" s="692"/>
      <c r="G1" s="692"/>
      <c r="H1" s="692"/>
      <c r="I1" s="692"/>
      <c r="J1" s="691"/>
      <c r="K1" s="680" t="s">
        <v>826</v>
      </c>
      <c r="L1" s="682"/>
      <c r="M1" s="680" t="s">
        <v>827</v>
      </c>
      <c r="N1" s="682"/>
      <c r="O1" s="680" t="s">
        <v>828</v>
      </c>
      <c r="P1" s="681"/>
      <c r="Q1" s="681"/>
      <c r="R1" s="681"/>
      <c r="S1" s="681"/>
      <c r="T1" s="682"/>
      <c r="U1" s="680" t="s">
        <v>829</v>
      </c>
      <c r="V1" s="681"/>
      <c r="W1" s="681"/>
      <c r="X1" s="681"/>
      <c r="Y1" s="681"/>
      <c r="Z1" s="681"/>
      <c r="AA1" s="681"/>
      <c r="AB1" s="681"/>
      <c r="AC1" s="682"/>
      <c r="AD1" s="680" t="s">
        <v>830</v>
      </c>
      <c r="AE1" s="681"/>
      <c r="AF1" s="681"/>
      <c r="AG1" s="681"/>
      <c r="AH1" s="681"/>
      <c r="AI1" s="682"/>
      <c r="AJ1" s="680" t="s">
        <v>831</v>
      </c>
      <c r="AK1" s="681"/>
      <c r="AL1" s="682"/>
      <c r="AM1" s="680" t="s">
        <v>832</v>
      </c>
      <c r="AN1" s="681"/>
      <c r="AO1" s="682"/>
      <c r="AP1" s="680" t="s">
        <v>35</v>
      </c>
      <c r="AQ1" s="681"/>
      <c r="AR1" s="681"/>
      <c r="AS1" s="681"/>
      <c r="AT1" s="681"/>
      <c r="AU1" s="681"/>
      <c r="AV1" s="681"/>
      <c r="AW1" s="694"/>
      <c r="AX1" s="680" t="s">
        <v>833</v>
      </c>
      <c r="AY1" s="682"/>
      <c r="AZ1" s="680" t="s">
        <v>838</v>
      </c>
      <c r="BA1" s="682"/>
    </row>
    <row r="2" spans="1:53" s="95" customFormat="1" ht="127.5">
      <c r="A2" s="155" t="s">
        <v>2</v>
      </c>
      <c r="B2" s="131" t="s">
        <v>1057</v>
      </c>
      <c r="C2" s="84" t="s">
        <v>1056</v>
      </c>
      <c r="D2" s="84" t="s">
        <v>1055</v>
      </c>
      <c r="E2" s="123" t="s">
        <v>722</v>
      </c>
      <c r="F2" s="84" t="s">
        <v>450</v>
      </c>
      <c r="G2" s="84" t="s">
        <v>723</v>
      </c>
      <c r="H2" s="84" t="s">
        <v>451</v>
      </c>
      <c r="I2" s="84" t="s">
        <v>724</v>
      </c>
      <c r="J2" s="216" t="s">
        <v>452</v>
      </c>
      <c r="K2" s="123" t="s">
        <v>725</v>
      </c>
      <c r="L2" s="124" t="s">
        <v>37</v>
      </c>
      <c r="M2" s="123" t="s">
        <v>726</v>
      </c>
      <c r="N2" s="124" t="s">
        <v>38</v>
      </c>
      <c r="O2" s="123" t="s">
        <v>193</v>
      </c>
      <c r="P2" s="84" t="s">
        <v>196</v>
      </c>
      <c r="Q2" s="84" t="s">
        <v>194</v>
      </c>
      <c r="R2" s="84" t="s">
        <v>198</v>
      </c>
      <c r="S2" s="84" t="s">
        <v>195</v>
      </c>
      <c r="T2" s="124" t="s">
        <v>197</v>
      </c>
      <c r="U2" s="123" t="s">
        <v>199</v>
      </c>
      <c r="V2" s="84" t="s">
        <v>200</v>
      </c>
      <c r="W2" s="84" t="s">
        <v>453</v>
      </c>
      <c r="X2" s="84" t="s">
        <v>454</v>
      </c>
      <c r="Y2" s="84" t="s">
        <v>201</v>
      </c>
      <c r="Z2" s="84" t="s">
        <v>202</v>
      </c>
      <c r="AA2" s="84" t="s">
        <v>455</v>
      </c>
      <c r="AB2" s="84" t="s">
        <v>456</v>
      </c>
      <c r="AC2" s="124" t="s">
        <v>39</v>
      </c>
      <c r="AD2" s="123" t="s">
        <v>457</v>
      </c>
      <c r="AE2" s="84" t="s">
        <v>458</v>
      </c>
      <c r="AF2" s="84" t="s">
        <v>459</v>
      </c>
      <c r="AG2" s="84" t="s">
        <v>460</v>
      </c>
      <c r="AH2" s="84" t="s">
        <v>461</v>
      </c>
      <c r="AI2" s="124" t="s">
        <v>462</v>
      </c>
      <c r="AJ2" s="123" t="s">
        <v>755</v>
      </c>
      <c r="AK2" s="84" t="s">
        <v>444</v>
      </c>
      <c r="AL2" s="124" t="s">
        <v>1110</v>
      </c>
      <c r="AM2" s="123" t="s">
        <v>203</v>
      </c>
      <c r="AN2" s="84" t="s">
        <v>204</v>
      </c>
      <c r="AO2" s="124" t="s">
        <v>727</v>
      </c>
      <c r="AP2" s="123" t="s">
        <v>718</v>
      </c>
      <c r="AQ2" s="84" t="s">
        <v>493</v>
      </c>
      <c r="AR2" s="84" t="s">
        <v>719</v>
      </c>
      <c r="AS2" s="84" t="s">
        <v>720</v>
      </c>
      <c r="AT2" s="84" t="s">
        <v>721</v>
      </c>
      <c r="AU2" s="84" t="s">
        <v>32</v>
      </c>
      <c r="AV2" s="84" t="s">
        <v>448</v>
      </c>
      <c r="AW2" s="121" t="s">
        <v>449</v>
      </c>
      <c r="AX2" s="123" t="s">
        <v>36</v>
      </c>
      <c r="AY2" s="124" t="s">
        <v>192</v>
      </c>
      <c r="AZ2" s="123" t="s">
        <v>650</v>
      </c>
      <c r="BA2" s="124" t="s">
        <v>181</v>
      </c>
    </row>
    <row r="3" spans="1:53" s="35" customFormat="1" ht="15" customHeight="1">
      <c r="A3" s="308" t="s">
        <v>5</v>
      </c>
      <c r="B3" s="283">
        <v>78.8</v>
      </c>
      <c r="C3" s="279">
        <v>12.9</v>
      </c>
      <c r="D3" s="281">
        <v>39.9</v>
      </c>
      <c r="E3" s="279">
        <v>6.7</v>
      </c>
      <c r="F3" s="280">
        <v>79</v>
      </c>
      <c r="G3" s="280">
        <v>8.6</v>
      </c>
      <c r="H3" s="280">
        <v>74</v>
      </c>
      <c r="I3" s="280">
        <v>7.6</v>
      </c>
      <c r="J3" s="309">
        <v>79</v>
      </c>
      <c r="K3" s="279">
        <v>2.9000000000000004</v>
      </c>
      <c r="L3" s="281">
        <v>0.56000000000000005</v>
      </c>
      <c r="M3" s="279">
        <v>9.3000000000000007</v>
      </c>
      <c r="N3" s="281">
        <v>0.69</v>
      </c>
      <c r="O3" s="279">
        <v>5.2</v>
      </c>
      <c r="P3" s="280">
        <v>54</v>
      </c>
      <c r="Q3" s="280">
        <v>5.4</v>
      </c>
      <c r="R3" s="280">
        <v>59</v>
      </c>
      <c r="S3" s="280">
        <v>5</v>
      </c>
      <c r="T3" s="281">
        <v>48</v>
      </c>
      <c r="U3" s="279">
        <v>97.9</v>
      </c>
      <c r="V3" s="280">
        <v>20</v>
      </c>
      <c r="W3" s="280">
        <v>180</v>
      </c>
      <c r="X3" s="280">
        <v>26</v>
      </c>
      <c r="Y3" s="280">
        <v>270.89999999999998</v>
      </c>
      <c r="Z3" s="280">
        <v>46</v>
      </c>
      <c r="AA3" s="280">
        <v>1.2</v>
      </c>
      <c r="AB3" s="280">
        <v>26</v>
      </c>
      <c r="AC3" s="281">
        <v>1</v>
      </c>
      <c r="AD3" s="279">
        <v>4</v>
      </c>
      <c r="AE3" s="280">
        <v>2.5299999999999998</v>
      </c>
      <c r="AF3" s="280">
        <v>1.43</v>
      </c>
      <c r="AG3" s="280">
        <v>4.62</v>
      </c>
      <c r="AH3" s="280">
        <v>2.12</v>
      </c>
      <c r="AI3" s="281">
        <v>1.69</v>
      </c>
      <c r="AJ3" s="279">
        <v>2713</v>
      </c>
      <c r="AK3" s="280">
        <v>8817</v>
      </c>
      <c r="AL3" s="281">
        <v>164.4</v>
      </c>
      <c r="AM3" s="279">
        <v>2.1</v>
      </c>
      <c r="AN3" s="280">
        <v>37.6</v>
      </c>
      <c r="AO3" s="311">
        <v>45.4</v>
      </c>
      <c r="AP3" s="304">
        <v>3.4206375730711271</v>
      </c>
      <c r="AQ3" s="280">
        <v>2.5</v>
      </c>
      <c r="AR3" s="280">
        <v>1.2</v>
      </c>
      <c r="AS3" s="280">
        <v>18.3</v>
      </c>
      <c r="AT3" s="549">
        <v>31.551638939219238</v>
      </c>
      <c r="AU3" s="280">
        <v>2.2999999999999998</v>
      </c>
      <c r="AV3" s="312">
        <v>397.7</v>
      </c>
      <c r="AW3" s="313">
        <v>79</v>
      </c>
      <c r="AX3" s="279">
        <v>1.4</v>
      </c>
      <c r="AY3" s="281">
        <v>13</v>
      </c>
      <c r="AZ3" s="279">
        <v>71.900000000000006</v>
      </c>
      <c r="BA3" s="281">
        <v>1</v>
      </c>
    </row>
    <row r="4" spans="1:53" s="35" customFormat="1">
      <c r="A4" s="308" t="s">
        <v>7</v>
      </c>
      <c r="B4" s="283">
        <v>78.400000000000006</v>
      </c>
      <c r="C4" s="279">
        <v>17.8</v>
      </c>
      <c r="D4" s="281">
        <v>38.200000000000003</v>
      </c>
      <c r="E4" s="279">
        <v>13.900000000000002</v>
      </c>
      <c r="F4" s="280">
        <v>62</v>
      </c>
      <c r="G4" s="280">
        <v>10.199999999999999</v>
      </c>
      <c r="H4" s="280">
        <v>72</v>
      </c>
      <c r="I4" s="280">
        <v>12.3</v>
      </c>
      <c r="J4" s="309">
        <v>70</v>
      </c>
      <c r="K4" s="279">
        <v>3.5000000000000004</v>
      </c>
      <c r="L4" s="281">
        <v>0.76</v>
      </c>
      <c r="M4" s="279">
        <v>9.7000000000000011</v>
      </c>
      <c r="N4" s="281">
        <v>0.76</v>
      </c>
      <c r="O4" s="279">
        <v>6</v>
      </c>
      <c r="P4" s="280">
        <v>36</v>
      </c>
      <c r="Q4" s="280">
        <v>6.9</v>
      </c>
      <c r="R4" s="280">
        <v>29</v>
      </c>
      <c r="S4" s="280">
        <v>5.0999999999999996</v>
      </c>
      <c r="T4" s="281">
        <v>42</v>
      </c>
      <c r="U4" s="279">
        <v>73.2</v>
      </c>
      <c r="V4" s="280">
        <v>38</v>
      </c>
      <c r="W4" s="280">
        <v>146.30000000000001</v>
      </c>
      <c r="X4" s="280">
        <v>43</v>
      </c>
      <c r="Y4" s="280">
        <v>225.5</v>
      </c>
      <c r="Z4" s="280">
        <v>65</v>
      </c>
      <c r="AA4" s="280">
        <v>1.9</v>
      </c>
      <c r="AB4" s="280">
        <v>9</v>
      </c>
      <c r="AC4" s="281">
        <v>1</v>
      </c>
      <c r="AD4" s="279">
        <v>7.48</v>
      </c>
      <c r="AE4" s="280">
        <v>2.74</v>
      </c>
      <c r="AF4" s="280">
        <v>2.39</v>
      </c>
      <c r="AG4" s="280">
        <v>3.18</v>
      </c>
      <c r="AH4" s="280">
        <v>2.93</v>
      </c>
      <c r="AI4" s="281">
        <v>2.52</v>
      </c>
      <c r="AJ4" s="279">
        <v>2713</v>
      </c>
      <c r="AK4" s="280">
        <v>8044</v>
      </c>
      <c r="AL4" s="281">
        <v>196.6</v>
      </c>
      <c r="AM4" s="279">
        <v>1.9</v>
      </c>
      <c r="AN4" s="280">
        <v>43.7</v>
      </c>
      <c r="AO4" s="281">
        <v>44.2</v>
      </c>
      <c r="AP4" s="304">
        <v>4.2752494959034175</v>
      </c>
      <c r="AQ4" s="280">
        <v>3.5000000000000004</v>
      </c>
      <c r="AR4" s="280">
        <v>1.7000000000000002</v>
      </c>
      <c r="AS4" s="280">
        <v>16.900000000000002</v>
      </c>
      <c r="AT4" s="549">
        <v>23.067827582500268</v>
      </c>
      <c r="AU4" s="312">
        <v>2.1</v>
      </c>
      <c r="AV4" s="280">
        <v>588.70000000000005</v>
      </c>
      <c r="AW4" s="310">
        <v>71</v>
      </c>
      <c r="AX4" s="279">
        <v>1.2</v>
      </c>
      <c r="AY4" s="281">
        <v>26</v>
      </c>
      <c r="AZ4" s="279">
        <v>62.6</v>
      </c>
      <c r="BA4" s="281">
        <v>7</v>
      </c>
    </row>
    <row r="5" spans="1:53" s="35" customFormat="1">
      <c r="A5" s="308" t="s">
        <v>6</v>
      </c>
      <c r="B5" s="283">
        <v>77.2</v>
      </c>
      <c r="C5" s="279">
        <v>17.399999999999999</v>
      </c>
      <c r="D5" s="281">
        <v>37.5</v>
      </c>
      <c r="E5" s="279">
        <v>15.1</v>
      </c>
      <c r="F5" s="280">
        <v>55</v>
      </c>
      <c r="G5" s="280">
        <v>12.9</v>
      </c>
      <c r="H5" s="280">
        <v>64</v>
      </c>
      <c r="I5" s="280">
        <v>14.000000000000002</v>
      </c>
      <c r="J5" s="309">
        <v>63</v>
      </c>
      <c r="K5" s="279">
        <v>4</v>
      </c>
      <c r="L5" s="281">
        <v>0.78</v>
      </c>
      <c r="M5" s="279">
        <v>11.4</v>
      </c>
      <c r="N5" s="281">
        <v>0.78</v>
      </c>
      <c r="O5" s="279">
        <v>5.0999999999999996</v>
      </c>
      <c r="P5" s="280">
        <v>59</v>
      </c>
      <c r="Q5" s="280">
        <v>5.2</v>
      </c>
      <c r="R5" s="280">
        <v>63</v>
      </c>
      <c r="S5" s="280">
        <v>4.9000000000000004</v>
      </c>
      <c r="T5" s="281">
        <v>51</v>
      </c>
      <c r="U5" s="279">
        <v>57.5</v>
      </c>
      <c r="V5" s="280">
        <v>50</v>
      </c>
      <c r="W5" s="280">
        <v>168.8</v>
      </c>
      <c r="X5" s="280">
        <v>33</v>
      </c>
      <c r="Y5" s="280">
        <v>228.5</v>
      </c>
      <c r="Z5" s="280">
        <v>64</v>
      </c>
      <c r="AA5" s="280">
        <v>2</v>
      </c>
      <c r="AB5" s="280">
        <v>6</v>
      </c>
      <c r="AC5" s="281">
        <v>4</v>
      </c>
      <c r="AD5" s="279">
        <v>7.35</v>
      </c>
      <c r="AE5" s="280">
        <v>3.14</v>
      </c>
      <c r="AF5" s="280">
        <v>2.08</v>
      </c>
      <c r="AG5" s="280">
        <v>1.96</v>
      </c>
      <c r="AH5" s="280">
        <v>2.46</v>
      </c>
      <c r="AI5" s="281">
        <v>2.1</v>
      </c>
      <c r="AJ5" s="279">
        <v>3782</v>
      </c>
      <c r="AK5" s="280">
        <v>7690</v>
      </c>
      <c r="AL5" s="281">
        <v>103.3</v>
      </c>
      <c r="AM5" s="279">
        <v>1.6</v>
      </c>
      <c r="AN5" s="280">
        <v>28.2</v>
      </c>
      <c r="AO5" s="281">
        <v>42.6</v>
      </c>
      <c r="AP5" s="304">
        <v>4.2381565608132172</v>
      </c>
      <c r="AQ5" s="280">
        <v>3.5999999999999996</v>
      </c>
      <c r="AR5" s="280">
        <v>1.7999999999999998</v>
      </c>
      <c r="AS5" s="280">
        <v>18.3</v>
      </c>
      <c r="AT5" s="549">
        <v>25.473729543496987</v>
      </c>
      <c r="AU5" s="312">
        <v>3.5000000000000004</v>
      </c>
      <c r="AV5" s="280">
        <v>650.6</v>
      </c>
      <c r="AW5" s="310">
        <v>64</v>
      </c>
      <c r="AX5" s="279">
        <v>1.3</v>
      </c>
      <c r="AY5" s="281">
        <v>20</v>
      </c>
      <c r="AZ5" s="279">
        <v>58.6</v>
      </c>
      <c r="BA5" s="281">
        <v>10</v>
      </c>
    </row>
    <row r="6" spans="1:53" s="35" customFormat="1">
      <c r="A6" s="308" t="s">
        <v>4</v>
      </c>
      <c r="B6" s="283">
        <v>76.5</v>
      </c>
      <c r="C6" s="279">
        <v>18</v>
      </c>
      <c r="D6" s="281">
        <v>40.700000000000003</v>
      </c>
      <c r="E6" s="279">
        <v>13.600000000000001</v>
      </c>
      <c r="F6" s="280">
        <v>64</v>
      </c>
      <c r="G6" s="280">
        <v>11.5</v>
      </c>
      <c r="H6" s="280">
        <v>71</v>
      </c>
      <c r="I6" s="280">
        <v>13.100000000000001</v>
      </c>
      <c r="J6" s="309">
        <v>67</v>
      </c>
      <c r="K6" s="279">
        <v>5.3</v>
      </c>
      <c r="L6" s="281">
        <v>0.81</v>
      </c>
      <c r="M6" s="279">
        <v>13.3</v>
      </c>
      <c r="N6" s="281">
        <v>0.81</v>
      </c>
      <c r="O6" s="279">
        <v>6.1</v>
      </c>
      <c r="P6" s="280">
        <v>33</v>
      </c>
      <c r="Q6" s="280">
        <v>6.6</v>
      </c>
      <c r="R6" s="280">
        <v>35</v>
      </c>
      <c r="S6" s="280">
        <v>5.6</v>
      </c>
      <c r="T6" s="281">
        <v>28</v>
      </c>
      <c r="U6" s="279">
        <v>96.5</v>
      </c>
      <c r="V6" s="280">
        <v>21</v>
      </c>
      <c r="W6" s="280">
        <v>190.4</v>
      </c>
      <c r="X6" s="280">
        <v>22</v>
      </c>
      <c r="Y6" s="280">
        <v>251.7</v>
      </c>
      <c r="Z6" s="280">
        <v>55</v>
      </c>
      <c r="AA6" s="280">
        <v>1.5</v>
      </c>
      <c r="AB6" s="280">
        <v>19</v>
      </c>
      <c r="AC6" s="281">
        <v>2</v>
      </c>
      <c r="AD6" s="279">
        <v>7.35</v>
      </c>
      <c r="AE6" s="280">
        <v>3.14</v>
      </c>
      <c r="AF6" s="280">
        <v>1.93</v>
      </c>
      <c r="AG6" s="280">
        <v>3.09</v>
      </c>
      <c r="AH6" s="280">
        <v>2.93</v>
      </c>
      <c r="AI6" s="281">
        <v>2.33</v>
      </c>
      <c r="AJ6" s="279">
        <v>3528</v>
      </c>
      <c r="AK6" s="280">
        <v>6905</v>
      </c>
      <c r="AL6" s="281">
        <v>95.7</v>
      </c>
      <c r="AM6" s="279">
        <v>2.1</v>
      </c>
      <c r="AN6" s="280">
        <v>42.9</v>
      </c>
      <c r="AO6" s="281">
        <v>47.5</v>
      </c>
      <c r="AP6" s="304">
        <v>3.9932230219386113</v>
      </c>
      <c r="AQ6" s="280">
        <v>3.5000000000000004</v>
      </c>
      <c r="AR6" s="280">
        <v>2</v>
      </c>
      <c r="AS6" s="280">
        <v>15.5</v>
      </c>
      <c r="AT6" s="549">
        <v>31.941990577149586</v>
      </c>
      <c r="AU6" s="312">
        <v>3.4000000000000004</v>
      </c>
      <c r="AV6" s="280">
        <v>646.29999999999995</v>
      </c>
      <c r="AW6" s="310">
        <v>66</v>
      </c>
      <c r="AX6" s="279">
        <v>1.2</v>
      </c>
      <c r="AY6" s="281">
        <v>28</v>
      </c>
      <c r="AZ6" s="279">
        <v>59.5</v>
      </c>
      <c r="BA6" s="281">
        <v>9</v>
      </c>
    </row>
    <row r="7" spans="1:53" s="35" customFormat="1">
      <c r="A7" s="314" t="s">
        <v>8</v>
      </c>
      <c r="B7" s="292"/>
      <c r="C7" s="290"/>
      <c r="D7" s="289"/>
      <c r="E7" s="290"/>
      <c r="F7" s="288"/>
      <c r="G7" s="288"/>
      <c r="H7" s="288"/>
      <c r="I7" s="288"/>
      <c r="J7" s="315"/>
      <c r="K7" s="290"/>
      <c r="L7" s="289"/>
      <c r="M7" s="290"/>
      <c r="N7" s="289"/>
      <c r="O7" s="290">
        <v>5.5</v>
      </c>
      <c r="P7" s="288">
        <v>11</v>
      </c>
      <c r="Q7" s="288">
        <v>5.9</v>
      </c>
      <c r="R7" s="288">
        <v>11</v>
      </c>
      <c r="S7" s="288">
        <v>5.2</v>
      </c>
      <c r="T7" s="289">
        <v>11</v>
      </c>
      <c r="U7" s="290">
        <v>81.3</v>
      </c>
      <c r="V7" s="288">
        <v>7</v>
      </c>
      <c r="W7" s="288">
        <v>173.2</v>
      </c>
      <c r="X7" s="288">
        <v>7</v>
      </c>
      <c r="Y7" s="288">
        <v>245.3</v>
      </c>
      <c r="Z7" s="288">
        <v>17</v>
      </c>
      <c r="AA7" s="288">
        <v>1.6</v>
      </c>
      <c r="AB7" s="288">
        <v>6</v>
      </c>
      <c r="AC7" s="289">
        <v>8</v>
      </c>
      <c r="AD7" s="290"/>
      <c r="AE7" s="288"/>
      <c r="AF7" s="288"/>
      <c r="AG7" s="288"/>
      <c r="AH7" s="288"/>
      <c r="AI7" s="289"/>
      <c r="AJ7" s="290"/>
      <c r="AK7" s="288"/>
      <c r="AL7" s="289"/>
      <c r="AM7" s="290"/>
      <c r="AN7" s="288"/>
      <c r="AO7" s="289">
        <v>0</v>
      </c>
      <c r="AP7" s="321">
        <v>3.961891446926217</v>
      </c>
      <c r="AQ7" s="288">
        <v>3.3000000000000003</v>
      </c>
      <c r="AR7" s="288">
        <v>1.7000000000000002</v>
      </c>
      <c r="AS7" s="288">
        <v>17.299999999999997</v>
      </c>
      <c r="AT7" s="550">
        <v>28.318457547844201</v>
      </c>
      <c r="AU7" s="288"/>
      <c r="AV7" s="288">
        <v>576.20000000000005</v>
      </c>
      <c r="AW7" s="316">
        <v>17</v>
      </c>
      <c r="AX7" s="290">
        <v>1.3</v>
      </c>
      <c r="AY7" s="289">
        <v>2</v>
      </c>
      <c r="AZ7" s="290">
        <v>63.2</v>
      </c>
      <c r="BA7" s="289">
        <v>1</v>
      </c>
    </row>
    <row r="8" spans="1:53" s="35" customFormat="1">
      <c r="A8" s="156" t="s">
        <v>9</v>
      </c>
      <c r="B8" s="132"/>
      <c r="C8" s="125"/>
      <c r="D8" s="126"/>
      <c r="E8" s="125">
        <v>15.6</v>
      </c>
      <c r="F8" s="56"/>
      <c r="G8" s="56">
        <v>13.8</v>
      </c>
      <c r="H8" s="56"/>
      <c r="I8" s="56">
        <v>14.799999999999999</v>
      </c>
      <c r="J8" s="217"/>
      <c r="K8" s="125">
        <v>3.9</v>
      </c>
      <c r="L8" s="126">
        <v>0.78</v>
      </c>
      <c r="M8" s="125">
        <v>10.8</v>
      </c>
      <c r="N8" s="126">
        <v>0.78</v>
      </c>
      <c r="O8" s="125">
        <v>5.4</v>
      </c>
      <c r="P8" s="56">
        <v>6</v>
      </c>
      <c r="Q8" s="56">
        <v>5.8</v>
      </c>
      <c r="R8" s="56">
        <v>6</v>
      </c>
      <c r="S8" s="56">
        <v>5.0999999999999996</v>
      </c>
      <c r="T8" s="126">
        <v>6</v>
      </c>
      <c r="U8" s="125">
        <v>76.599999999999994</v>
      </c>
      <c r="V8" s="56">
        <v>6</v>
      </c>
      <c r="W8" s="56">
        <v>159.5</v>
      </c>
      <c r="X8" s="56">
        <v>6</v>
      </c>
      <c r="Y8" s="56">
        <v>256.5</v>
      </c>
      <c r="Z8" s="56">
        <v>9</v>
      </c>
      <c r="AA8" s="56">
        <v>1.3</v>
      </c>
      <c r="AB8" s="56">
        <v>4</v>
      </c>
      <c r="AC8" s="126">
        <v>15</v>
      </c>
      <c r="AD8" s="125">
        <v>6.62</v>
      </c>
      <c r="AE8" s="56">
        <v>2.93</v>
      </c>
      <c r="AF8" s="56">
        <v>2.2200000000000002</v>
      </c>
      <c r="AG8" s="56">
        <v>3.28</v>
      </c>
      <c r="AH8" s="56">
        <v>2.39</v>
      </c>
      <c r="AI8" s="126">
        <v>2.04</v>
      </c>
      <c r="AJ8" s="125"/>
      <c r="AK8" s="56"/>
      <c r="AL8" s="126"/>
      <c r="AM8" s="125">
        <v>2.6</v>
      </c>
      <c r="AN8" s="56">
        <v>47.4</v>
      </c>
      <c r="AO8" s="126">
        <v>42.699999999999996</v>
      </c>
      <c r="AP8" s="160">
        <v>3.965704597346321</v>
      </c>
      <c r="AQ8" s="56">
        <v>3.3000000000000003</v>
      </c>
      <c r="AR8" s="56"/>
      <c r="AS8" s="56"/>
      <c r="AT8" s="551">
        <v>28.741979226371043</v>
      </c>
      <c r="AU8" s="56"/>
      <c r="AV8" s="56">
        <v>632.6</v>
      </c>
      <c r="AW8" s="122">
        <v>9</v>
      </c>
      <c r="AX8" s="125">
        <v>1.2</v>
      </c>
      <c r="AY8" s="126">
        <v>3</v>
      </c>
      <c r="AZ8" s="125">
        <v>59.7</v>
      </c>
      <c r="BA8" s="126">
        <v>1</v>
      </c>
    </row>
    <row r="9" spans="1:53" s="35" customFormat="1">
      <c r="A9" s="157" t="s">
        <v>1</v>
      </c>
      <c r="B9" s="132">
        <v>77.3</v>
      </c>
      <c r="C9" s="125">
        <v>18.899999999999999</v>
      </c>
      <c r="D9" s="126">
        <v>41.3</v>
      </c>
      <c r="E9" s="125">
        <v>17.399999999999999</v>
      </c>
      <c r="F9" s="56"/>
      <c r="G9" s="56">
        <v>17.2</v>
      </c>
      <c r="H9" s="56"/>
      <c r="I9" s="56">
        <v>17.299999999999997</v>
      </c>
      <c r="J9" s="217"/>
      <c r="K9" s="125">
        <v>4.8</v>
      </c>
      <c r="L9" s="126">
        <v>1</v>
      </c>
      <c r="M9" s="125">
        <v>10.7</v>
      </c>
      <c r="N9" s="126">
        <v>1</v>
      </c>
      <c r="O9" s="125">
        <v>5.2</v>
      </c>
      <c r="P9" s="56" t="s">
        <v>173</v>
      </c>
      <c r="Q9" s="56">
        <v>5.6</v>
      </c>
      <c r="R9" s="56" t="s">
        <v>173</v>
      </c>
      <c r="S9" s="56">
        <v>4.8</v>
      </c>
      <c r="T9" s="126" t="s">
        <v>173</v>
      </c>
      <c r="U9" s="125">
        <v>80.400000000000006</v>
      </c>
      <c r="V9" s="56" t="s">
        <v>173</v>
      </c>
      <c r="W9" s="56">
        <v>173.1</v>
      </c>
      <c r="X9" s="56"/>
      <c r="Y9" s="56">
        <v>348.2</v>
      </c>
      <c r="Z9" s="56" t="s">
        <v>173</v>
      </c>
      <c r="AA9" s="56"/>
      <c r="AB9" s="56"/>
      <c r="AC9" s="126">
        <v>122</v>
      </c>
      <c r="AD9" s="125">
        <v>2.89</v>
      </c>
      <c r="AE9" s="56">
        <v>3.02</v>
      </c>
      <c r="AF9" s="56">
        <v>2.89</v>
      </c>
      <c r="AG9" s="56">
        <v>2.89</v>
      </c>
      <c r="AH9" s="56">
        <v>2.58</v>
      </c>
      <c r="AI9" s="126">
        <v>2.0099999999999998</v>
      </c>
      <c r="AJ9" s="125">
        <v>98099</v>
      </c>
      <c r="AK9" s="56">
        <v>386.39699999999999</v>
      </c>
      <c r="AL9" s="126">
        <v>293.89999999999998</v>
      </c>
      <c r="AM9" s="125">
        <v>3.8</v>
      </c>
      <c r="AN9" s="56">
        <v>61.7</v>
      </c>
      <c r="AO9" s="126">
        <v>37.6</v>
      </c>
      <c r="AP9" s="160">
        <v>4.4516783372864586</v>
      </c>
      <c r="AQ9" s="56">
        <v>4</v>
      </c>
      <c r="AR9" s="56"/>
      <c r="AS9" s="56"/>
      <c r="AT9" s="551">
        <v>30.451565188946255</v>
      </c>
      <c r="AU9" s="56"/>
      <c r="AV9" s="56">
        <v>704.8</v>
      </c>
      <c r="AW9" s="122"/>
      <c r="AX9" s="125">
        <v>1.2</v>
      </c>
      <c r="AY9" s="126" t="s">
        <v>173</v>
      </c>
      <c r="AZ9" s="125">
        <v>48</v>
      </c>
      <c r="BA9" s="126" t="s">
        <v>173</v>
      </c>
    </row>
    <row r="10" spans="1:53" s="35" customFormat="1" ht="15.75" thickBot="1">
      <c r="A10" s="158" t="s">
        <v>3</v>
      </c>
      <c r="B10" s="133"/>
      <c r="C10" s="127"/>
      <c r="D10" s="129"/>
      <c r="E10" s="127"/>
      <c r="F10" s="128"/>
      <c r="G10" s="128"/>
      <c r="H10" s="128"/>
      <c r="I10" s="128"/>
      <c r="J10" s="218"/>
      <c r="K10" s="127"/>
      <c r="L10" s="129"/>
      <c r="M10" s="127"/>
      <c r="N10" s="129"/>
      <c r="O10" s="127">
        <v>5.2</v>
      </c>
      <c r="P10" s="128" t="s">
        <v>173</v>
      </c>
      <c r="Q10" s="128">
        <v>5.6</v>
      </c>
      <c r="R10" s="128" t="s">
        <v>173</v>
      </c>
      <c r="S10" s="128">
        <v>4.8</v>
      </c>
      <c r="T10" s="129" t="s">
        <v>173</v>
      </c>
      <c r="U10" s="127"/>
      <c r="V10" s="128"/>
      <c r="W10" s="128"/>
      <c r="X10" s="128"/>
      <c r="Y10" s="128"/>
      <c r="Z10" s="128"/>
      <c r="AA10" s="128"/>
      <c r="AB10" s="128"/>
      <c r="AC10" s="129"/>
      <c r="AD10" s="127"/>
      <c r="AE10" s="128"/>
      <c r="AF10" s="128"/>
      <c r="AG10" s="128"/>
      <c r="AH10" s="128"/>
      <c r="AI10" s="129"/>
      <c r="AJ10" s="127"/>
      <c r="AK10" s="128"/>
      <c r="AL10" s="129"/>
      <c r="AM10" s="127"/>
      <c r="AN10" s="128"/>
      <c r="AO10" s="129"/>
      <c r="AP10" s="127"/>
      <c r="AQ10" s="128"/>
      <c r="AR10" s="128"/>
      <c r="AS10" s="128"/>
      <c r="AT10" s="552">
        <v>30.025332434285911</v>
      </c>
      <c r="AU10" s="128"/>
      <c r="AV10" s="128"/>
      <c r="AW10" s="219"/>
      <c r="AX10" s="127"/>
      <c r="AY10" s="129"/>
      <c r="AZ10" s="127"/>
      <c r="BA10" s="129"/>
    </row>
    <row r="11" spans="1:53">
      <c r="A11" s="77"/>
      <c r="B11" s="78"/>
      <c r="C11" s="78"/>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8"/>
      <c r="AP11" s="78"/>
      <c r="AQ11" s="78"/>
      <c r="AR11" s="78"/>
      <c r="AS11" s="78"/>
      <c r="AT11" s="78"/>
      <c r="AU11" s="78"/>
      <c r="AV11" s="78"/>
    </row>
    <row r="12" spans="1:53">
      <c r="D12" s="79"/>
      <c r="E12" s="25"/>
      <c r="F12" s="79"/>
      <c r="G12" s="25"/>
      <c r="H12" s="79"/>
      <c r="I12" s="25"/>
      <c r="J12" s="79"/>
      <c r="L12" s="79"/>
      <c r="AK12" s="79"/>
      <c r="AN12" s="79"/>
      <c r="AO12" s="78"/>
      <c r="AP12" s="78"/>
      <c r="AQ12" s="78"/>
      <c r="AR12" s="78"/>
      <c r="AS12" s="78"/>
      <c r="AT12" s="78"/>
    </row>
    <row r="13" spans="1:53">
      <c r="D13" s="79"/>
      <c r="F13" s="79"/>
      <c r="H13" s="79"/>
      <c r="J13" s="79"/>
      <c r="L13" s="79"/>
      <c r="AK13" s="79"/>
      <c r="AN13" s="79"/>
      <c r="AO13" s="78"/>
      <c r="AP13" s="78"/>
      <c r="AQ13" s="78"/>
      <c r="AR13" s="78"/>
      <c r="AS13" s="78"/>
      <c r="AT13" s="78"/>
    </row>
    <row r="14" spans="1:53">
      <c r="D14" s="79"/>
      <c r="F14" s="79"/>
      <c r="H14" s="79"/>
      <c r="J14" s="79"/>
      <c r="L14" s="79"/>
      <c r="AK14" s="79"/>
      <c r="AN14" s="79"/>
      <c r="AO14" s="78"/>
      <c r="AP14" s="78"/>
      <c r="AQ14" s="78"/>
      <c r="AR14" s="78"/>
      <c r="AS14" s="78"/>
      <c r="AT14" s="78"/>
    </row>
    <row r="15" spans="1:53">
      <c r="D15" s="79"/>
      <c r="F15" s="79"/>
      <c r="H15" s="79"/>
      <c r="J15" s="79"/>
      <c r="L15" s="79"/>
      <c r="AN15" s="79"/>
      <c r="AO15" s="78"/>
      <c r="AP15" s="78"/>
      <c r="AQ15" s="78"/>
      <c r="AR15" s="78"/>
      <c r="AS15" s="78"/>
    </row>
    <row r="16" spans="1:53">
      <c r="D16" s="79"/>
      <c r="F16" s="79"/>
      <c r="H16" s="79"/>
      <c r="J16" s="79"/>
      <c r="L16" s="79"/>
      <c r="AN16" s="79"/>
      <c r="AO16" s="78"/>
      <c r="AP16" s="78"/>
      <c r="AQ16" s="78"/>
      <c r="AR16" s="78"/>
      <c r="AS16" s="78"/>
    </row>
    <row r="17" spans="4:45">
      <c r="D17" s="79"/>
      <c r="F17" s="79"/>
      <c r="H17" s="79"/>
      <c r="J17" s="79"/>
      <c r="L17" s="79"/>
      <c r="AN17" s="79"/>
      <c r="AO17" s="78"/>
      <c r="AP17" s="78"/>
      <c r="AQ17" s="78"/>
      <c r="AR17" s="78"/>
      <c r="AS17" s="78"/>
    </row>
    <row r="18" spans="4:45">
      <c r="D18" s="79"/>
      <c r="L18" s="79"/>
      <c r="AC18" s="1"/>
      <c r="AD18" s="3"/>
      <c r="AE18" s="4"/>
      <c r="AF18" s="1"/>
      <c r="AO18" s="78"/>
      <c r="AP18" s="78"/>
      <c r="AQ18" s="1"/>
      <c r="AR18" s="78"/>
      <c r="AS18" s="78"/>
    </row>
    <row r="19" spans="4:45">
      <c r="D19" s="79"/>
      <c r="L19" s="79"/>
      <c r="AC19" s="1"/>
      <c r="AD19" s="3"/>
      <c r="AE19" s="5"/>
      <c r="AF19" s="1"/>
      <c r="AO19" s="78"/>
      <c r="AP19" s="78"/>
      <c r="AQ19" s="17"/>
      <c r="AR19" s="78"/>
      <c r="AS19" s="78"/>
    </row>
    <row r="20" spans="4:45">
      <c r="L20" s="79"/>
      <c r="AC20" s="1"/>
      <c r="AD20" s="695"/>
      <c r="AE20" s="6"/>
      <c r="AF20" s="1"/>
      <c r="AO20" s="21"/>
      <c r="AP20" s="78"/>
      <c r="AQ20" s="17"/>
      <c r="AR20" s="22"/>
    </row>
    <row r="21" spans="4:45">
      <c r="AC21" s="1"/>
      <c r="AD21" s="695"/>
      <c r="AE21" s="6"/>
      <c r="AF21" s="1"/>
      <c r="AO21" s="21"/>
      <c r="AP21" s="21"/>
      <c r="AQ21" s="17"/>
      <c r="AR21" s="22"/>
    </row>
    <row r="22" spans="4:45">
      <c r="AC22" s="1"/>
      <c r="AD22" s="695"/>
      <c r="AE22" s="6"/>
      <c r="AF22" s="1"/>
      <c r="AO22" s="21"/>
      <c r="AP22" s="21"/>
      <c r="AQ22" s="17"/>
      <c r="AR22" s="22"/>
    </row>
    <row r="23" spans="4:45">
      <c r="AC23" s="1"/>
      <c r="AD23" s="1"/>
      <c r="AE23" s="1"/>
      <c r="AF23" s="1"/>
      <c r="AO23" s="21"/>
      <c r="AP23" s="21"/>
      <c r="AQ23" s="17"/>
      <c r="AR23" s="22"/>
    </row>
    <row r="24" spans="4:45">
      <c r="AC24" s="1"/>
      <c r="AD24" s="1"/>
      <c r="AE24" s="1"/>
      <c r="AF24" s="1"/>
      <c r="AO24" s="21"/>
      <c r="AP24" s="21"/>
      <c r="AQ24" s="17"/>
      <c r="AR24" s="22"/>
    </row>
    <row r="25" spans="4:45">
      <c r="AO25" s="21"/>
      <c r="AP25" s="21"/>
      <c r="AQ25" s="23"/>
      <c r="AR25" s="22"/>
    </row>
    <row r="26" spans="4:45">
      <c r="AO26" s="21"/>
      <c r="AP26" s="21"/>
      <c r="AQ26" s="1"/>
      <c r="AR26" s="1"/>
    </row>
  </sheetData>
  <mergeCells count="13">
    <mergeCell ref="AD20:AD22"/>
    <mergeCell ref="E1:J1"/>
    <mergeCell ref="AM1:AO1"/>
    <mergeCell ref="K1:L1"/>
    <mergeCell ref="M1:N1"/>
    <mergeCell ref="U1:AC1"/>
    <mergeCell ref="AJ1:AL1"/>
    <mergeCell ref="AP1:AW1"/>
    <mergeCell ref="AX1:AY1"/>
    <mergeCell ref="AZ1:BA1"/>
    <mergeCell ref="C1:D1"/>
    <mergeCell ref="O1:T1"/>
    <mergeCell ref="AD1:AI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
  <sheetViews>
    <sheetView zoomScale="120" zoomScaleNormal="120" zoomScalePageLayoutView="120" workbookViewId="0">
      <pane xSplit="1" topLeftCell="AT1" activePane="topRight" state="frozen"/>
      <selection pane="topRight" activeCell="AY8" sqref="AY8"/>
    </sheetView>
  </sheetViews>
  <sheetFormatPr defaultColWidth="10.85546875" defaultRowHeight="15.75"/>
  <cols>
    <col min="1" max="16384" width="10.85546875" style="224"/>
  </cols>
  <sheetData>
    <row r="1" spans="1:58" ht="42" customHeight="1">
      <c r="A1" s="225" t="s">
        <v>0</v>
      </c>
      <c r="B1" s="509" t="s">
        <v>839</v>
      </c>
      <c r="C1" s="699" t="s">
        <v>840</v>
      </c>
      <c r="D1" s="697"/>
      <c r="E1" s="698"/>
      <c r="F1" s="696" t="s">
        <v>841</v>
      </c>
      <c r="G1" s="697"/>
      <c r="H1" s="697"/>
      <c r="I1" s="698"/>
      <c r="J1" s="696" t="s">
        <v>842</v>
      </c>
      <c r="K1" s="697"/>
      <c r="L1" s="697"/>
      <c r="M1" s="697"/>
      <c r="N1" s="697"/>
      <c r="O1" s="697"/>
      <c r="P1" s="697"/>
      <c r="Q1" s="698"/>
      <c r="R1" s="706" t="s">
        <v>843</v>
      </c>
      <c r="S1" s="707"/>
      <c r="T1" s="707"/>
      <c r="U1" s="708"/>
      <c r="V1" s="709" t="s">
        <v>965</v>
      </c>
      <c r="W1" s="709"/>
      <c r="X1" s="709"/>
      <c r="Y1" s="709"/>
      <c r="Z1" s="709"/>
      <c r="AA1" s="709"/>
      <c r="AB1" s="709"/>
      <c r="AC1" s="710"/>
      <c r="AD1" s="703" t="s">
        <v>844</v>
      </c>
      <c r="AE1" s="704"/>
      <c r="AF1" s="704"/>
      <c r="AG1" s="705"/>
      <c r="AH1" s="680" t="s">
        <v>845</v>
      </c>
      <c r="AI1" s="681"/>
      <c r="AJ1" s="681"/>
      <c r="AK1" s="682"/>
      <c r="AL1" s="144" t="s">
        <v>846</v>
      </c>
      <c r="AM1" s="680" t="s">
        <v>847</v>
      </c>
      <c r="AN1" s="681"/>
      <c r="AO1" s="681"/>
      <c r="AP1" s="681"/>
      <c r="AQ1" s="681"/>
      <c r="AR1" s="682"/>
      <c r="AS1" s="130" t="s">
        <v>848</v>
      </c>
      <c r="AT1" s="680" t="s">
        <v>849</v>
      </c>
      <c r="AU1" s="682"/>
      <c r="AV1" s="700" t="s">
        <v>850</v>
      </c>
      <c r="AW1" s="701"/>
      <c r="AX1" s="701"/>
      <c r="AY1" s="701"/>
      <c r="AZ1" s="701"/>
      <c r="BA1" s="701"/>
      <c r="BB1" s="702"/>
      <c r="BC1" s="700" t="s">
        <v>851</v>
      </c>
      <c r="BD1" s="701"/>
      <c r="BE1" s="701"/>
      <c r="BF1" s="702"/>
    </row>
    <row r="2" spans="1:58" ht="165.75">
      <c r="A2" s="226" t="s">
        <v>2</v>
      </c>
      <c r="B2" s="540" t="s">
        <v>584</v>
      </c>
      <c r="C2" s="228" t="s">
        <v>585</v>
      </c>
      <c r="D2" s="536" t="s">
        <v>586</v>
      </c>
      <c r="E2" s="229" t="s">
        <v>1077</v>
      </c>
      <c r="F2" s="544" t="s">
        <v>587</v>
      </c>
      <c r="G2" s="536" t="s">
        <v>588</v>
      </c>
      <c r="H2" s="536" t="s">
        <v>1078</v>
      </c>
      <c r="I2" s="229" t="s">
        <v>1079</v>
      </c>
      <c r="J2" s="531" t="s">
        <v>310</v>
      </c>
      <c r="K2" s="230" t="s">
        <v>312</v>
      </c>
      <c r="L2" s="230" t="s">
        <v>317</v>
      </c>
      <c r="M2" s="230" t="s">
        <v>316</v>
      </c>
      <c r="N2" s="230" t="s">
        <v>311</v>
      </c>
      <c r="O2" s="230" t="s">
        <v>313</v>
      </c>
      <c r="P2" s="230" t="s">
        <v>315</v>
      </c>
      <c r="Q2" s="231" t="s">
        <v>314</v>
      </c>
      <c r="R2" s="232" t="s">
        <v>834</v>
      </c>
      <c r="S2" s="233" t="s">
        <v>835</v>
      </c>
      <c r="T2" s="233" t="s">
        <v>836</v>
      </c>
      <c r="U2" s="234" t="s">
        <v>837</v>
      </c>
      <c r="V2" s="476" t="s">
        <v>961</v>
      </c>
      <c r="W2" s="476" t="s">
        <v>962</v>
      </c>
      <c r="X2" s="476" t="s">
        <v>963</v>
      </c>
      <c r="Y2" s="476" t="s">
        <v>964</v>
      </c>
      <c r="Z2" s="235" t="s">
        <v>756</v>
      </c>
      <c r="AA2" s="236" t="s">
        <v>757</v>
      </c>
      <c r="AB2" s="236" t="s">
        <v>758</v>
      </c>
      <c r="AC2" s="237" t="s">
        <v>759</v>
      </c>
      <c r="AD2" s="227" t="s">
        <v>583</v>
      </c>
      <c r="AE2" s="275" t="s">
        <v>582</v>
      </c>
      <c r="AF2" s="84" t="s">
        <v>682</v>
      </c>
      <c r="AG2" s="124" t="s">
        <v>683</v>
      </c>
      <c r="AH2" s="123" t="s">
        <v>308</v>
      </c>
      <c r="AI2" s="84" t="s">
        <v>309</v>
      </c>
      <c r="AJ2" s="84" t="s">
        <v>25</v>
      </c>
      <c r="AK2" s="124" t="s">
        <v>26</v>
      </c>
      <c r="AL2" s="134" t="s">
        <v>680</v>
      </c>
      <c r="AM2" s="123" t="s">
        <v>730</v>
      </c>
      <c r="AN2" s="84" t="s">
        <v>318</v>
      </c>
      <c r="AO2" s="84" t="s">
        <v>731</v>
      </c>
      <c r="AP2" s="84" t="s">
        <v>319</v>
      </c>
      <c r="AQ2" s="84" t="s">
        <v>732</v>
      </c>
      <c r="AR2" s="124" t="s">
        <v>320</v>
      </c>
      <c r="AS2" s="131" t="s">
        <v>377</v>
      </c>
      <c r="AT2" s="123" t="s">
        <v>728</v>
      </c>
      <c r="AU2" s="124" t="s">
        <v>729</v>
      </c>
      <c r="AV2" s="137" t="s">
        <v>760</v>
      </c>
      <c r="AW2" s="120" t="s">
        <v>761</v>
      </c>
      <c r="AX2" s="120" t="s">
        <v>762</v>
      </c>
      <c r="AY2" s="120" t="s">
        <v>764</v>
      </c>
      <c r="AZ2" s="120" t="s">
        <v>765</v>
      </c>
      <c r="BA2" s="120" t="s">
        <v>766</v>
      </c>
      <c r="BB2" s="138" t="s">
        <v>767</v>
      </c>
      <c r="BC2" s="137" t="s">
        <v>769</v>
      </c>
      <c r="BD2" s="120" t="s">
        <v>770</v>
      </c>
      <c r="BE2" s="120" t="s">
        <v>771</v>
      </c>
      <c r="BF2" s="138" t="s">
        <v>772</v>
      </c>
    </row>
    <row r="3" spans="1:58">
      <c r="A3" s="238" t="s">
        <v>5</v>
      </c>
      <c r="B3" s="541">
        <v>68.400000000000006</v>
      </c>
      <c r="C3" s="239">
        <v>7.2</v>
      </c>
      <c r="D3" s="537">
        <v>67</v>
      </c>
      <c r="E3" s="240">
        <v>29.6</v>
      </c>
      <c r="F3" s="545">
        <v>4.4000000000000004</v>
      </c>
      <c r="G3" s="537">
        <v>25</v>
      </c>
      <c r="H3" s="537">
        <v>8.1</v>
      </c>
      <c r="I3" s="240">
        <v>29.4</v>
      </c>
      <c r="J3" s="532">
        <v>57.8</v>
      </c>
      <c r="K3" s="483">
        <v>20.399999999999999</v>
      </c>
      <c r="L3" s="483">
        <v>56</v>
      </c>
      <c r="M3" s="483">
        <v>59.5</v>
      </c>
      <c r="N3" s="483">
        <v>10.5</v>
      </c>
      <c r="O3" s="483">
        <v>18.100000000000001</v>
      </c>
      <c r="P3" s="483">
        <v>10.1</v>
      </c>
      <c r="Q3" s="484">
        <v>10.8</v>
      </c>
      <c r="R3" s="241">
        <v>176</v>
      </c>
      <c r="S3" s="242">
        <v>48</v>
      </c>
      <c r="T3" s="242">
        <v>82</v>
      </c>
      <c r="U3" s="489">
        <v>94</v>
      </c>
      <c r="V3" s="285">
        <v>3.5</v>
      </c>
      <c r="W3" s="285">
        <v>10.9</v>
      </c>
      <c r="X3" s="285">
        <v>4.5999999999999996</v>
      </c>
      <c r="Y3" s="285">
        <v>2.4</v>
      </c>
      <c r="Z3" s="490">
        <v>8.1</v>
      </c>
      <c r="AA3" s="244">
        <v>9.3000000000000007</v>
      </c>
      <c r="AB3" s="244">
        <v>4.0999999999999996</v>
      </c>
      <c r="AC3" s="245">
        <v>11.8</v>
      </c>
      <c r="AD3" s="246"/>
      <c r="AE3" s="276"/>
      <c r="AF3" s="277"/>
      <c r="AG3" s="278"/>
      <c r="AH3" s="279"/>
      <c r="AI3" s="280"/>
      <c r="AJ3" s="280"/>
      <c r="AK3" s="281"/>
      <c r="AL3" s="282"/>
      <c r="AM3" s="279">
        <v>9.4</v>
      </c>
      <c r="AN3" s="280">
        <v>76</v>
      </c>
      <c r="AO3" s="280">
        <v>13.8</v>
      </c>
      <c r="AP3" s="280">
        <v>65</v>
      </c>
      <c r="AQ3" s="280">
        <v>5.5</v>
      </c>
      <c r="AR3" s="281">
        <v>78</v>
      </c>
      <c r="AS3" s="283"/>
      <c r="AT3" s="279"/>
      <c r="AU3" s="281"/>
      <c r="AV3" s="284">
        <v>1.2</v>
      </c>
      <c r="AW3" s="285">
        <v>1.2</v>
      </c>
      <c r="AX3" s="285">
        <v>1.3</v>
      </c>
      <c r="AY3" s="285" t="s">
        <v>768</v>
      </c>
      <c r="AZ3" s="285">
        <v>4.2</v>
      </c>
      <c r="BA3" s="285" t="s">
        <v>768</v>
      </c>
      <c r="BB3" s="286">
        <v>0</v>
      </c>
      <c r="BC3" s="284">
        <v>1.7</v>
      </c>
      <c r="BD3" s="285">
        <v>6.8</v>
      </c>
      <c r="BE3" s="285">
        <v>1.8</v>
      </c>
      <c r="BF3" s="286">
        <v>1.6</v>
      </c>
    </row>
    <row r="4" spans="1:58">
      <c r="A4" s="238" t="s">
        <v>7</v>
      </c>
      <c r="B4" s="541">
        <v>59</v>
      </c>
      <c r="C4" s="239">
        <v>7</v>
      </c>
      <c r="D4" s="537">
        <v>69</v>
      </c>
      <c r="E4" s="240">
        <v>22.8</v>
      </c>
      <c r="F4" s="545">
        <v>3.1</v>
      </c>
      <c r="G4" s="537">
        <v>50</v>
      </c>
      <c r="H4" s="537">
        <v>4.2</v>
      </c>
      <c r="I4" s="240">
        <v>21</v>
      </c>
      <c r="J4" s="532">
        <v>39.200000000000003</v>
      </c>
      <c r="K4" s="483">
        <v>16.7</v>
      </c>
      <c r="L4" s="483">
        <v>39</v>
      </c>
      <c r="M4" s="483">
        <v>39.5</v>
      </c>
      <c r="N4" s="483">
        <v>8.3000000000000007</v>
      </c>
      <c r="O4" s="483">
        <v>21.8</v>
      </c>
      <c r="P4" s="483">
        <v>11.4</v>
      </c>
      <c r="Q4" s="484">
        <v>5.3</v>
      </c>
      <c r="R4" s="241">
        <v>97</v>
      </c>
      <c r="S4" s="242">
        <v>34</v>
      </c>
      <c r="T4" s="242">
        <v>65</v>
      </c>
      <c r="U4" s="489">
        <v>32</v>
      </c>
      <c r="V4" s="285">
        <v>4</v>
      </c>
      <c r="W4" s="285">
        <v>6.3</v>
      </c>
      <c r="X4" s="285">
        <v>3.9</v>
      </c>
      <c r="Y4" s="285">
        <v>4.2</v>
      </c>
      <c r="Z4" s="490">
        <v>8.6</v>
      </c>
      <c r="AA4" s="244">
        <v>6.8</v>
      </c>
      <c r="AB4" s="244">
        <v>4.4000000000000004</v>
      </c>
      <c r="AC4" s="245">
        <v>12.5</v>
      </c>
      <c r="AD4" s="246"/>
      <c r="AE4" s="276"/>
      <c r="AF4" s="277"/>
      <c r="AG4" s="278"/>
      <c r="AH4" s="279"/>
      <c r="AI4" s="280"/>
      <c r="AJ4" s="280"/>
      <c r="AK4" s="281"/>
      <c r="AL4" s="282"/>
      <c r="AM4" s="279">
        <v>12.4</v>
      </c>
      <c r="AN4" s="280">
        <v>69</v>
      </c>
      <c r="AO4" s="280">
        <v>11.4</v>
      </c>
      <c r="AP4" s="280">
        <v>77</v>
      </c>
      <c r="AQ4" s="280">
        <v>11.5</v>
      </c>
      <c r="AR4" s="281">
        <v>57</v>
      </c>
      <c r="AS4" s="283"/>
      <c r="AT4" s="279"/>
      <c r="AU4" s="281"/>
      <c r="AV4" s="284">
        <v>0.9</v>
      </c>
      <c r="AW4" s="285" t="s">
        <v>768</v>
      </c>
      <c r="AX4" s="285" t="s">
        <v>768</v>
      </c>
      <c r="AY4" s="285" t="s">
        <v>768</v>
      </c>
      <c r="AZ4" s="285" t="s">
        <v>768</v>
      </c>
      <c r="BA4" s="285">
        <v>0</v>
      </c>
      <c r="BB4" s="286">
        <v>0</v>
      </c>
      <c r="BC4" s="284">
        <v>1.4</v>
      </c>
      <c r="BD4" s="285">
        <v>3.8</v>
      </c>
      <c r="BE4" s="285">
        <v>1.6</v>
      </c>
      <c r="BF4" s="286">
        <v>1.2</v>
      </c>
    </row>
    <row r="5" spans="1:58">
      <c r="A5" s="238" t="s">
        <v>6</v>
      </c>
      <c r="B5" s="541">
        <v>48.1</v>
      </c>
      <c r="C5" s="239">
        <v>5.3</v>
      </c>
      <c r="D5" s="537">
        <v>76</v>
      </c>
      <c r="E5" s="240">
        <v>13.3</v>
      </c>
      <c r="F5" s="545">
        <v>1.3</v>
      </c>
      <c r="G5" s="537">
        <v>77</v>
      </c>
      <c r="H5" s="537">
        <v>3.6</v>
      </c>
      <c r="I5" s="240">
        <v>15.5</v>
      </c>
      <c r="J5" s="532">
        <v>43.6</v>
      </c>
      <c r="K5" s="483">
        <v>22.9</v>
      </c>
      <c r="L5" s="483">
        <v>45.2</v>
      </c>
      <c r="M5" s="483">
        <v>42</v>
      </c>
      <c r="N5" s="483">
        <v>8.6999999999999993</v>
      </c>
      <c r="O5" s="483">
        <v>14.7</v>
      </c>
      <c r="P5" s="483">
        <v>9.4</v>
      </c>
      <c r="Q5" s="484">
        <v>8.1</v>
      </c>
      <c r="R5" s="241">
        <v>157</v>
      </c>
      <c r="S5" s="242">
        <v>43</v>
      </c>
      <c r="T5" s="242">
        <v>84</v>
      </c>
      <c r="U5" s="489">
        <v>73</v>
      </c>
      <c r="V5" s="285">
        <v>4.4000000000000004</v>
      </c>
      <c r="W5" s="285">
        <v>7.1</v>
      </c>
      <c r="X5" s="285">
        <v>4.5</v>
      </c>
      <c r="Y5" s="285">
        <v>4.2</v>
      </c>
      <c r="Z5" s="490">
        <v>9.9</v>
      </c>
      <c r="AA5" s="244">
        <v>9.6</v>
      </c>
      <c r="AB5" s="244">
        <v>5.0999999999999996</v>
      </c>
      <c r="AC5" s="245">
        <v>14.2</v>
      </c>
      <c r="AD5" s="246"/>
      <c r="AE5" s="276"/>
      <c r="AF5" s="277"/>
      <c r="AG5" s="278"/>
      <c r="AH5" s="279"/>
      <c r="AI5" s="280"/>
      <c r="AJ5" s="280"/>
      <c r="AK5" s="281"/>
      <c r="AL5" s="282"/>
      <c r="AM5" s="279">
        <v>9.3000000000000007</v>
      </c>
      <c r="AN5" s="280">
        <v>77</v>
      </c>
      <c r="AO5" s="280">
        <v>13.1</v>
      </c>
      <c r="AP5" s="280">
        <v>72</v>
      </c>
      <c r="AQ5" s="280">
        <v>5.8</v>
      </c>
      <c r="AR5" s="281">
        <v>77</v>
      </c>
      <c r="AS5" s="283"/>
      <c r="AT5" s="279"/>
      <c r="AU5" s="281"/>
      <c r="AV5" s="284">
        <v>1.4</v>
      </c>
      <c r="AW5" s="285">
        <v>1.7</v>
      </c>
      <c r="AX5" s="285">
        <v>1.2</v>
      </c>
      <c r="AY5" s="285" t="s">
        <v>768</v>
      </c>
      <c r="AZ5" s="285">
        <v>3.4</v>
      </c>
      <c r="BA5" s="285" t="s">
        <v>768</v>
      </c>
      <c r="BB5" s="286">
        <v>0</v>
      </c>
      <c r="BC5" s="284">
        <v>1.2</v>
      </c>
      <c r="BD5" s="285">
        <v>2.1</v>
      </c>
      <c r="BE5" s="285">
        <v>1.5</v>
      </c>
      <c r="BF5" s="286">
        <v>1</v>
      </c>
    </row>
    <row r="6" spans="1:58">
      <c r="A6" s="238" t="s">
        <v>4</v>
      </c>
      <c r="B6" s="541">
        <v>64.5</v>
      </c>
      <c r="C6" s="239">
        <v>7.4</v>
      </c>
      <c r="D6" s="537">
        <v>66</v>
      </c>
      <c r="E6" s="240">
        <v>23.1</v>
      </c>
      <c r="F6" s="545">
        <v>1.7</v>
      </c>
      <c r="G6" s="537">
        <v>70</v>
      </c>
      <c r="H6" s="537">
        <v>5</v>
      </c>
      <c r="I6" s="240">
        <v>21.2</v>
      </c>
      <c r="J6" s="532">
        <v>76.900000000000006</v>
      </c>
      <c r="K6" s="483">
        <v>36.799999999999997</v>
      </c>
      <c r="L6" s="483">
        <v>75.7</v>
      </c>
      <c r="M6" s="483">
        <v>78</v>
      </c>
      <c r="N6" s="483">
        <v>15</v>
      </c>
      <c r="O6" s="483">
        <v>26.3</v>
      </c>
      <c r="P6" s="483">
        <v>19.399999999999999</v>
      </c>
      <c r="Q6" s="484">
        <v>11</v>
      </c>
      <c r="R6" s="241">
        <v>239</v>
      </c>
      <c r="S6" s="242">
        <v>60</v>
      </c>
      <c r="T6" s="242">
        <v>149</v>
      </c>
      <c r="U6" s="489">
        <v>90</v>
      </c>
      <c r="V6" s="285">
        <v>4.8</v>
      </c>
      <c r="W6" s="285">
        <v>10</v>
      </c>
      <c r="X6" s="285">
        <v>5.0999999999999996</v>
      </c>
      <c r="Y6" s="285">
        <v>4</v>
      </c>
      <c r="Z6" s="490">
        <v>8.8000000000000007</v>
      </c>
      <c r="AA6" s="244">
        <v>8.5</v>
      </c>
      <c r="AB6" s="244">
        <v>4.8</v>
      </c>
      <c r="AC6" s="245">
        <v>12.5</v>
      </c>
      <c r="AD6" s="246"/>
      <c r="AE6" s="276"/>
      <c r="AF6" s="277"/>
      <c r="AG6" s="278"/>
      <c r="AH6" s="279"/>
      <c r="AI6" s="280"/>
      <c r="AJ6" s="280"/>
      <c r="AK6" s="281"/>
      <c r="AL6" s="282"/>
      <c r="AM6" s="279">
        <v>11.6</v>
      </c>
      <c r="AN6" s="280">
        <v>71</v>
      </c>
      <c r="AO6" s="280">
        <v>13.1</v>
      </c>
      <c r="AP6" s="280">
        <v>71</v>
      </c>
      <c r="AQ6" s="280">
        <v>10.6</v>
      </c>
      <c r="AR6" s="281">
        <v>61</v>
      </c>
      <c r="AS6" s="283"/>
      <c r="AT6" s="279"/>
      <c r="AU6" s="281"/>
      <c r="AV6" s="284">
        <v>1.2</v>
      </c>
      <c r="AW6" s="285">
        <v>1.5</v>
      </c>
      <c r="AX6" s="285">
        <v>1</v>
      </c>
      <c r="AY6" s="285" t="s">
        <v>768</v>
      </c>
      <c r="AZ6" s="285">
        <v>2.7</v>
      </c>
      <c r="BA6" s="285" t="s">
        <v>768</v>
      </c>
      <c r="BB6" s="286">
        <v>0</v>
      </c>
      <c r="BC6" s="284">
        <v>2</v>
      </c>
      <c r="BD6" s="285">
        <v>3.1</v>
      </c>
      <c r="BE6" s="285">
        <v>2.6</v>
      </c>
      <c r="BF6" s="286">
        <v>1.3</v>
      </c>
    </row>
    <row r="7" spans="1:58">
      <c r="A7" s="247" t="s">
        <v>8</v>
      </c>
      <c r="B7" s="491">
        <f>SUM(B3:B6)/4</f>
        <v>60</v>
      </c>
      <c r="C7" s="482">
        <f t="shared" ref="C7:G7" si="0">SUM(C3:C6)/4</f>
        <v>6.7249999999999996</v>
      </c>
      <c r="D7" s="485">
        <f t="shared" si="0"/>
        <v>69.5</v>
      </c>
      <c r="E7" s="486"/>
      <c r="F7" s="533">
        <f t="shared" si="0"/>
        <v>2.625</v>
      </c>
      <c r="G7" s="485">
        <f t="shared" si="0"/>
        <v>55.5</v>
      </c>
      <c r="H7" s="485"/>
      <c r="I7" s="486"/>
      <c r="J7" s="533">
        <f>SUM(J3:J6)/4</f>
        <v>54.375</v>
      </c>
      <c r="K7" s="485">
        <f t="shared" ref="K7:Q7" si="1">SUM(K3:K6)/4</f>
        <v>24.199999999999996</v>
      </c>
      <c r="L7" s="485">
        <f t="shared" si="1"/>
        <v>53.974999999999994</v>
      </c>
      <c r="M7" s="485">
        <f t="shared" si="1"/>
        <v>54.75</v>
      </c>
      <c r="N7" s="485">
        <f t="shared" si="1"/>
        <v>10.625</v>
      </c>
      <c r="O7" s="485">
        <f t="shared" si="1"/>
        <v>20.225000000000001</v>
      </c>
      <c r="P7" s="485">
        <f t="shared" si="1"/>
        <v>12.574999999999999</v>
      </c>
      <c r="Q7" s="486">
        <f t="shared" si="1"/>
        <v>8.8000000000000007</v>
      </c>
      <c r="R7" s="482">
        <f>SUM(R3:R6)/4</f>
        <v>167.25</v>
      </c>
      <c r="S7" s="482">
        <f t="shared" ref="S7:U7" si="2">SUM(S3:S6)/4</f>
        <v>46.25</v>
      </c>
      <c r="T7" s="482">
        <f t="shared" si="2"/>
        <v>95</v>
      </c>
      <c r="U7" s="482">
        <f t="shared" si="2"/>
        <v>72.25</v>
      </c>
      <c r="V7" s="481">
        <f>SUM(V3:V6)/4</f>
        <v>4.1749999999999998</v>
      </c>
      <c r="W7" s="481">
        <f t="shared" ref="W7:AC7" si="3">SUM(W3:W6)/4</f>
        <v>8.5749999999999993</v>
      </c>
      <c r="X7" s="481">
        <f t="shared" si="3"/>
        <v>4.5250000000000004</v>
      </c>
      <c r="Y7" s="481">
        <f t="shared" si="3"/>
        <v>3.7</v>
      </c>
      <c r="Z7" s="481">
        <f t="shared" si="3"/>
        <v>8.8500000000000014</v>
      </c>
      <c r="AA7" s="481">
        <f t="shared" si="3"/>
        <v>8.5500000000000007</v>
      </c>
      <c r="AB7" s="481">
        <f t="shared" si="3"/>
        <v>4.5999999999999996</v>
      </c>
      <c r="AC7" s="481">
        <f t="shared" si="3"/>
        <v>12.75</v>
      </c>
      <c r="AD7" s="251">
        <v>61.4</v>
      </c>
      <c r="AE7" s="287">
        <v>4.9000000000000004</v>
      </c>
      <c r="AF7" s="288"/>
      <c r="AG7" s="289"/>
      <c r="AH7" s="290"/>
      <c r="AI7" s="288"/>
      <c r="AJ7" s="288"/>
      <c r="AK7" s="289"/>
      <c r="AL7" s="291"/>
      <c r="AM7" s="321">
        <f>SUM(AM3:AM6)/4</f>
        <v>10.675000000000001</v>
      </c>
      <c r="AN7" s="321">
        <f t="shared" ref="AN7:AR7" si="4">SUM(AN3:AN6)/4</f>
        <v>73.25</v>
      </c>
      <c r="AO7" s="321">
        <f t="shared" si="4"/>
        <v>12.850000000000001</v>
      </c>
      <c r="AP7" s="321">
        <f t="shared" si="4"/>
        <v>71.25</v>
      </c>
      <c r="AQ7" s="321">
        <f t="shared" si="4"/>
        <v>8.35</v>
      </c>
      <c r="AR7" s="321">
        <f t="shared" si="4"/>
        <v>68.25</v>
      </c>
      <c r="AS7" s="292">
        <v>7.7</v>
      </c>
      <c r="AT7" s="290">
        <v>13.4</v>
      </c>
      <c r="AU7" s="289">
        <v>5.8999999999999995</v>
      </c>
      <c r="AV7" s="293"/>
      <c r="AW7" s="294"/>
      <c r="AX7" s="294"/>
      <c r="AY7" s="294"/>
      <c r="AZ7" s="294"/>
      <c r="BA7" s="294"/>
      <c r="BB7" s="295"/>
      <c r="BC7" s="480">
        <f>SUM(BC3:BC6)/4</f>
        <v>1.575</v>
      </c>
      <c r="BD7" s="480">
        <f t="shared" ref="BD7:BF7" si="5">SUM(BD3:BD6)/4</f>
        <v>3.9499999999999997</v>
      </c>
      <c r="BE7" s="480">
        <f t="shared" si="5"/>
        <v>1.875</v>
      </c>
      <c r="BF7" s="480">
        <f t="shared" si="5"/>
        <v>1.2749999999999999</v>
      </c>
    </row>
    <row r="8" spans="1:58">
      <c r="A8" s="238" t="s">
        <v>589</v>
      </c>
      <c r="B8" s="541">
        <v>56.8</v>
      </c>
      <c r="C8" s="239">
        <v>6.7</v>
      </c>
      <c r="D8" s="537">
        <v>70</v>
      </c>
      <c r="E8" s="240"/>
      <c r="F8" s="545">
        <v>5.4</v>
      </c>
      <c r="G8" s="537">
        <v>15</v>
      </c>
      <c r="H8" s="537"/>
      <c r="I8" s="240"/>
      <c r="J8" s="532">
        <v>49.4</v>
      </c>
      <c r="K8" s="483">
        <v>27.1</v>
      </c>
      <c r="L8" s="483">
        <v>52.4</v>
      </c>
      <c r="M8" s="483">
        <v>46.5</v>
      </c>
      <c r="N8" s="483">
        <v>12.7</v>
      </c>
      <c r="O8" s="483">
        <v>41.5</v>
      </c>
      <c r="P8" s="483">
        <v>14.6</v>
      </c>
      <c r="Q8" s="484">
        <v>10.9</v>
      </c>
      <c r="R8" s="241">
        <v>196</v>
      </c>
      <c r="S8" s="242">
        <v>92</v>
      </c>
      <c r="T8" s="242">
        <v>111</v>
      </c>
      <c r="U8" s="489">
        <v>85</v>
      </c>
      <c r="V8" s="285">
        <v>9.1999999999999993</v>
      </c>
      <c r="W8" s="285">
        <v>28.9</v>
      </c>
      <c r="X8" s="285">
        <v>11.1</v>
      </c>
      <c r="Y8" s="285">
        <v>7.3</v>
      </c>
      <c r="Z8" s="490">
        <v>22</v>
      </c>
      <c r="AA8" s="244">
        <v>25.7</v>
      </c>
      <c r="AB8" s="244">
        <v>11.5</v>
      </c>
      <c r="AC8" s="245">
        <v>32</v>
      </c>
      <c r="AD8" s="252"/>
      <c r="AE8" s="296"/>
      <c r="AF8" s="280"/>
      <c r="AG8" s="281"/>
      <c r="AH8" s="279"/>
      <c r="AI8" s="280"/>
      <c r="AJ8" s="280"/>
      <c r="AK8" s="281"/>
      <c r="AL8" s="282"/>
      <c r="AM8" s="279">
        <v>17.600000000000001</v>
      </c>
      <c r="AN8" s="280" t="s">
        <v>593</v>
      </c>
      <c r="AO8" s="280">
        <v>22</v>
      </c>
      <c r="AP8" s="280" t="s">
        <v>594</v>
      </c>
      <c r="AQ8" s="280">
        <v>12.4</v>
      </c>
      <c r="AR8" s="281" t="s">
        <v>595</v>
      </c>
      <c r="AS8" s="283"/>
      <c r="AT8" s="279"/>
      <c r="AU8" s="281"/>
      <c r="AV8" s="284">
        <v>2.1</v>
      </c>
      <c r="AW8" s="285">
        <v>2.4</v>
      </c>
      <c r="AX8" s="285">
        <v>1.9</v>
      </c>
      <c r="AY8" s="285">
        <v>7.3</v>
      </c>
      <c r="AZ8" s="285">
        <v>3.9</v>
      </c>
      <c r="BA8" s="285">
        <v>0.9</v>
      </c>
      <c r="BB8" s="286">
        <v>0</v>
      </c>
      <c r="BC8" s="284">
        <v>2.1</v>
      </c>
      <c r="BD8" s="285">
        <v>4.0999999999999996</v>
      </c>
      <c r="BE8" s="285">
        <v>2.1</v>
      </c>
      <c r="BF8" s="286">
        <v>2.2000000000000002</v>
      </c>
    </row>
    <row r="9" spans="1:58">
      <c r="A9" s="238" t="s">
        <v>590</v>
      </c>
      <c r="B9" s="541">
        <v>67</v>
      </c>
      <c r="C9" s="239">
        <v>9.1</v>
      </c>
      <c r="D9" s="537">
        <v>51</v>
      </c>
      <c r="E9" s="240"/>
      <c r="F9" s="545">
        <v>3.1</v>
      </c>
      <c r="G9" s="537">
        <v>47</v>
      </c>
      <c r="H9" s="537"/>
      <c r="I9" s="240"/>
      <c r="J9" s="532">
        <v>53.7</v>
      </c>
      <c r="K9" s="483">
        <v>35.9</v>
      </c>
      <c r="L9" s="483">
        <v>63.7</v>
      </c>
      <c r="M9" s="483">
        <v>44.3</v>
      </c>
      <c r="N9" s="483">
        <v>14.3</v>
      </c>
      <c r="O9" s="483">
        <v>33.799999999999997</v>
      </c>
      <c r="P9" s="483">
        <v>18</v>
      </c>
      <c r="Q9" s="484">
        <v>10.7</v>
      </c>
      <c r="R9" s="241">
        <v>154</v>
      </c>
      <c r="S9" s="242">
        <v>48</v>
      </c>
      <c r="T9" s="242">
        <v>95</v>
      </c>
      <c r="U9" s="489">
        <v>59</v>
      </c>
      <c r="V9" s="285">
        <v>11</v>
      </c>
      <c r="W9" s="285">
        <v>39.700000000000003</v>
      </c>
      <c r="X9" s="285">
        <v>13.5</v>
      </c>
      <c r="Y9" s="285">
        <v>8.6999999999999993</v>
      </c>
      <c r="Z9" s="490">
        <v>18.899999999999999</v>
      </c>
      <c r="AA9" s="244">
        <v>28.7</v>
      </c>
      <c r="AB9" s="244">
        <v>10.5</v>
      </c>
      <c r="AC9" s="245">
        <v>26.8</v>
      </c>
      <c r="AD9" s="252"/>
      <c r="AE9" s="296"/>
      <c r="AF9" s="280"/>
      <c r="AG9" s="281"/>
      <c r="AH9" s="279"/>
      <c r="AI9" s="280"/>
      <c r="AJ9" s="280"/>
      <c r="AK9" s="281"/>
      <c r="AL9" s="282"/>
      <c r="AM9" s="279">
        <v>13.7</v>
      </c>
      <c r="AN9" s="280" t="s">
        <v>596</v>
      </c>
      <c r="AO9" s="280">
        <v>14.2</v>
      </c>
      <c r="AP9" s="280" t="s">
        <v>597</v>
      </c>
      <c r="AQ9" s="280">
        <v>14</v>
      </c>
      <c r="AR9" s="281" t="s">
        <v>598</v>
      </c>
      <c r="AS9" s="283"/>
      <c r="AT9" s="279"/>
      <c r="AU9" s="281"/>
      <c r="AV9" s="284">
        <v>2.5</v>
      </c>
      <c r="AW9" s="285">
        <v>3.6</v>
      </c>
      <c r="AX9" s="285">
        <v>1.4</v>
      </c>
      <c r="AY9" s="285" t="s">
        <v>768</v>
      </c>
      <c r="AZ9" s="285">
        <v>7</v>
      </c>
      <c r="BA9" s="285" t="s">
        <v>768</v>
      </c>
      <c r="BB9" s="286">
        <v>0</v>
      </c>
      <c r="BC9" s="284">
        <v>2.9</v>
      </c>
      <c r="BD9" s="285">
        <v>10.6</v>
      </c>
      <c r="BE9" s="285">
        <v>3.4</v>
      </c>
      <c r="BF9" s="286">
        <v>2.4</v>
      </c>
    </row>
    <row r="10" spans="1:58">
      <c r="A10" s="238" t="s">
        <v>591</v>
      </c>
      <c r="B10" s="541">
        <v>62.3</v>
      </c>
      <c r="C10" s="239">
        <v>16.899999999999999</v>
      </c>
      <c r="D10" s="537">
        <v>6</v>
      </c>
      <c r="E10" s="240"/>
      <c r="F10" s="545">
        <v>6.7</v>
      </c>
      <c r="G10" s="537">
        <v>7</v>
      </c>
      <c r="H10" s="537"/>
      <c r="I10" s="240"/>
      <c r="J10" s="532">
        <v>38.4</v>
      </c>
      <c r="K10" s="483">
        <v>23.6</v>
      </c>
      <c r="L10" s="483">
        <v>45.9</v>
      </c>
      <c r="M10" s="483">
        <v>31</v>
      </c>
      <c r="N10" s="483">
        <v>11</v>
      </c>
      <c r="O10" s="483">
        <v>25.5</v>
      </c>
      <c r="P10" s="483">
        <v>13</v>
      </c>
      <c r="Q10" s="484">
        <v>9.1</v>
      </c>
      <c r="R10" s="241">
        <v>164</v>
      </c>
      <c r="S10" s="242">
        <v>53</v>
      </c>
      <c r="T10" s="242">
        <v>96</v>
      </c>
      <c r="U10" s="489">
        <v>68</v>
      </c>
      <c r="V10" s="285">
        <v>8.8000000000000007</v>
      </c>
      <c r="W10" s="285">
        <v>16.100000000000001</v>
      </c>
      <c r="X10" s="285">
        <v>10.6</v>
      </c>
      <c r="Y10" s="285">
        <v>6.9</v>
      </c>
      <c r="Z10" s="490">
        <v>21.4</v>
      </c>
      <c r="AA10" s="244">
        <v>26.5</v>
      </c>
      <c r="AB10" s="244">
        <v>12.7</v>
      </c>
      <c r="AC10" s="245">
        <v>29.8</v>
      </c>
      <c r="AD10" s="252"/>
      <c r="AE10" s="296"/>
      <c r="AF10" s="280"/>
      <c r="AG10" s="281"/>
      <c r="AH10" s="279"/>
      <c r="AI10" s="280"/>
      <c r="AJ10" s="280"/>
      <c r="AK10" s="281"/>
      <c r="AL10" s="282"/>
      <c r="AM10" s="279">
        <v>19.5</v>
      </c>
      <c r="AN10" s="280" t="s">
        <v>470</v>
      </c>
      <c r="AO10" s="280">
        <v>25.2</v>
      </c>
      <c r="AP10" s="280" t="s">
        <v>599</v>
      </c>
      <c r="AQ10" s="280">
        <v>13.3</v>
      </c>
      <c r="AR10" s="281" t="s">
        <v>600</v>
      </c>
      <c r="AS10" s="283"/>
      <c r="AT10" s="279"/>
      <c r="AU10" s="281"/>
      <c r="AV10" s="284">
        <v>2.4</v>
      </c>
      <c r="AW10" s="285">
        <v>2.2000000000000002</v>
      </c>
      <c r="AX10" s="285">
        <v>2.7</v>
      </c>
      <c r="AY10" s="285">
        <v>7.3</v>
      </c>
      <c r="AZ10" s="285">
        <v>5.6</v>
      </c>
      <c r="BA10" s="285">
        <v>1</v>
      </c>
      <c r="BB10" s="286">
        <v>0</v>
      </c>
      <c r="BC10" s="284">
        <v>2.2000000000000002</v>
      </c>
      <c r="BD10" s="285">
        <v>5.3</v>
      </c>
      <c r="BE10" s="285">
        <v>2.7</v>
      </c>
      <c r="BF10" s="286">
        <v>1.6</v>
      </c>
    </row>
    <row r="11" spans="1:58">
      <c r="A11" s="247" t="s">
        <v>592</v>
      </c>
      <c r="B11" s="491">
        <f>SUM(B8:B10)/3</f>
        <v>62.033333333333331</v>
      </c>
      <c r="C11" s="482">
        <f t="shared" ref="C11:G11" si="6">SUM(C8:C10)/3</f>
        <v>10.9</v>
      </c>
      <c r="D11" s="485">
        <f t="shared" si="6"/>
        <v>42.333333333333336</v>
      </c>
      <c r="E11" s="486"/>
      <c r="F11" s="533">
        <f t="shared" si="6"/>
        <v>5.0666666666666664</v>
      </c>
      <c r="G11" s="485">
        <f t="shared" si="6"/>
        <v>23</v>
      </c>
      <c r="H11" s="485"/>
      <c r="I11" s="486"/>
      <c r="J11" s="533">
        <f>SUM(J8:J10)/3</f>
        <v>47.166666666666664</v>
      </c>
      <c r="K11" s="485">
        <f t="shared" ref="K11:Q11" si="7">SUM(K8:K10)/3</f>
        <v>28.866666666666664</v>
      </c>
      <c r="L11" s="485">
        <f t="shared" si="7"/>
        <v>54</v>
      </c>
      <c r="M11" s="485">
        <f t="shared" si="7"/>
        <v>40.6</v>
      </c>
      <c r="N11" s="485">
        <f t="shared" si="7"/>
        <v>12.666666666666666</v>
      </c>
      <c r="O11" s="485">
        <f t="shared" si="7"/>
        <v>33.6</v>
      </c>
      <c r="P11" s="485">
        <f t="shared" si="7"/>
        <v>15.200000000000001</v>
      </c>
      <c r="Q11" s="486">
        <f t="shared" si="7"/>
        <v>10.233333333333334</v>
      </c>
      <c r="R11" s="482">
        <f>SUM(R8:R10)/3</f>
        <v>171.33333333333334</v>
      </c>
      <c r="S11" s="482">
        <f t="shared" ref="S11:T11" si="8">SUM(S8:S10)/3</f>
        <v>64.333333333333329</v>
      </c>
      <c r="T11" s="482">
        <f t="shared" si="8"/>
        <v>100.66666666666667</v>
      </c>
      <c r="U11" s="491">
        <f>SUM(U8:U10)/3</f>
        <v>70.666666666666671</v>
      </c>
      <c r="V11" s="485">
        <f>SUM(V8:V10)/3</f>
        <v>9.6666666666666661</v>
      </c>
      <c r="W11" s="485">
        <f t="shared" ref="W11:AC11" si="9">SUM(W8:W10)/3</f>
        <v>28.233333333333331</v>
      </c>
      <c r="X11" s="485">
        <f t="shared" si="9"/>
        <v>11.733333333333334</v>
      </c>
      <c r="Y11" s="485">
        <f t="shared" si="9"/>
        <v>7.6333333333333329</v>
      </c>
      <c r="Z11" s="481">
        <f t="shared" si="9"/>
        <v>20.766666666666666</v>
      </c>
      <c r="AA11" s="481">
        <f t="shared" si="9"/>
        <v>26.966666666666669</v>
      </c>
      <c r="AB11" s="481">
        <f t="shared" si="9"/>
        <v>11.566666666666668</v>
      </c>
      <c r="AC11" s="481">
        <f t="shared" si="9"/>
        <v>29.533333333333331</v>
      </c>
      <c r="AD11" s="251">
        <v>51.1</v>
      </c>
      <c r="AE11" s="287">
        <v>9</v>
      </c>
      <c r="AF11" s="288"/>
      <c r="AG11" s="289"/>
      <c r="AH11" s="290"/>
      <c r="AI11" s="288"/>
      <c r="AJ11" s="288"/>
      <c r="AK11" s="289"/>
      <c r="AL11" s="291"/>
      <c r="AM11" s="321">
        <f>SUM(AM8:AM10)/3</f>
        <v>16.933333333333334</v>
      </c>
      <c r="AN11" s="290"/>
      <c r="AO11" s="321">
        <v>20.47</v>
      </c>
      <c r="AP11" s="290"/>
      <c r="AQ11" s="321">
        <v>13.23</v>
      </c>
      <c r="AR11" s="290"/>
      <c r="AS11" s="292">
        <v>20.5</v>
      </c>
      <c r="AT11" s="290">
        <v>11.5</v>
      </c>
      <c r="AU11" s="289">
        <v>6.4</v>
      </c>
      <c r="AV11" s="293"/>
      <c r="AW11" s="294"/>
      <c r="AX11" s="294"/>
      <c r="AY11" s="294"/>
      <c r="AZ11" s="294"/>
      <c r="BA11" s="294"/>
      <c r="BB11" s="295"/>
      <c r="BC11" s="480">
        <f>SUM(BC8:BC10)/3</f>
        <v>2.4</v>
      </c>
      <c r="BD11" s="480">
        <f t="shared" ref="BD11:BF11" si="10">SUM(BD8:BD10)/3</f>
        <v>6.666666666666667</v>
      </c>
      <c r="BE11" s="480">
        <f t="shared" si="10"/>
        <v>2.7333333333333329</v>
      </c>
      <c r="BF11" s="480">
        <f t="shared" si="10"/>
        <v>2.0666666666666664</v>
      </c>
    </row>
    <row r="12" spans="1:58">
      <c r="A12" s="253" t="s">
        <v>9</v>
      </c>
      <c r="B12" s="542">
        <v>60.4</v>
      </c>
      <c r="C12" s="254">
        <v>8.4</v>
      </c>
      <c r="D12" s="538" t="s">
        <v>173</v>
      </c>
      <c r="E12" s="255"/>
      <c r="F12" s="546">
        <v>3.7</v>
      </c>
      <c r="G12" s="538" t="s">
        <v>173</v>
      </c>
      <c r="H12" s="538"/>
      <c r="I12" s="255"/>
      <c r="J12" s="534">
        <f>(J7+J11)/2</f>
        <v>50.770833333333329</v>
      </c>
      <c r="K12" s="487">
        <f t="shared" ref="K12:Q12" si="11">(K7+K11)/2</f>
        <v>26.533333333333331</v>
      </c>
      <c r="L12" s="487">
        <f t="shared" si="11"/>
        <v>53.987499999999997</v>
      </c>
      <c r="M12" s="487">
        <f t="shared" si="11"/>
        <v>47.674999999999997</v>
      </c>
      <c r="N12" s="487">
        <f t="shared" si="11"/>
        <v>11.645833333333332</v>
      </c>
      <c r="O12" s="487">
        <f t="shared" si="11"/>
        <v>26.912500000000001</v>
      </c>
      <c r="P12" s="487">
        <f t="shared" si="11"/>
        <v>13.887499999999999</v>
      </c>
      <c r="Q12" s="488">
        <f t="shared" si="11"/>
        <v>9.5166666666666675</v>
      </c>
      <c r="R12" s="256"/>
      <c r="S12" s="257"/>
      <c r="T12" s="257"/>
      <c r="U12" s="258"/>
      <c r="V12" s="478"/>
      <c r="W12" s="478"/>
      <c r="X12" s="478"/>
      <c r="Y12" s="478"/>
      <c r="Z12" s="259"/>
      <c r="AA12" s="260"/>
      <c r="AB12" s="260"/>
      <c r="AC12" s="261"/>
      <c r="AD12" s="262"/>
      <c r="AE12" s="297"/>
      <c r="AF12" s="56"/>
      <c r="AG12" s="126"/>
      <c r="AH12" s="125"/>
      <c r="AI12" s="56"/>
      <c r="AJ12" s="56"/>
      <c r="AK12" s="126"/>
      <c r="AL12" s="135"/>
      <c r="AM12" s="125">
        <v>13.1</v>
      </c>
      <c r="AN12" s="56" t="s">
        <v>173</v>
      </c>
      <c r="AO12" s="56">
        <v>16.100000000000001</v>
      </c>
      <c r="AP12" s="56" t="s">
        <v>173</v>
      </c>
      <c r="AQ12" s="56">
        <v>9.6999999999999993</v>
      </c>
      <c r="AR12" s="126" t="s">
        <v>173</v>
      </c>
      <c r="AS12" s="132"/>
      <c r="AT12" s="125"/>
      <c r="AU12" s="126"/>
      <c r="AV12" s="139"/>
      <c r="AW12" s="46"/>
      <c r="AX12" s="46"/>
      <c r="AY12" s="46"/>
      <c r="AZ12" s="46"/>
      <c r="BA12" s="46"/>
      <c r="BB12" s="140"/>
      <c r="BC12" s="139"/>
      <c r="BD12" s="46"/>
      <c r="BE12" s="46"/>
      <c r="BF12" s="140"/>
    </row>
    <row r="13" spans="1:58">
      <c r="A13" s="263" t="s">
        <v>1</v>
      </c>
      <c r="B13" s="542">
        <v>59.2</v>
      </c>
      <c r="C13" s="254">
        <v>9.1</v>
      </c>
      <c r="D13" s="538" t="s">
        <v>173</v>
      </c>
      <c r="E13" s="255">
        <v>29.4</v>
      </c>
      <c r="F13" s="546">
        <v>3.3</v>
      </c>
      <c r="G13" s="538" t="s">
        <v>173</v>
      </c>
      <c r="H13" s="538">
        <v>9.1999999999999993</v>
      </c>
      <c r="I13" s="255">
        <v>27.9</v>
      </c>
      <c r="J13" s="534">
        <v>47</v>
      </c>
      <c r="K13" s="487">
        <v>22</v>
      </c>
      <c r="L13" s="487">
        <v>59</v>
      </c>
      <c r="M13" s="487">
        <v>35.1</v>
      </c>
      <c r="N13" s="487">
        <v>13.8</v>
      </c>
      <c r="O13" s="487">
        <v>25.2</v>
      </c>
      <c r="P13" s="487">
        <v>17.2</v>
      </c>
      <c r="Q13" s="488">
        <v>10.4</v>
      </c>
      <c r="R13" s="256"/>
      <c r="S13" s="257"/>
      <c r="T13" s="257"/>
      <c r="U13" s="258"/>
      <c r="V13" s="478"/>
      <c r="W13" s="478"/>
      <c r="X13" s="478"/>
      <c r="Y13" s="478"/>
      <c r="Z13" s="259"/>
      <c r="AA13" s="260"/>
      <c r="AB13" s="260"/>
      <c r="AC13" s="261"/>
      <c r="AD13" s="262">
        <v>59.5</v>
      </c>
      <c r="AE13" s="297">
        <v>8.3000000000000007</v>
      </c>
      <c r="AF13" s="56">
        <v>7.8</v>
      </c>
      <c r="AG13" s="126">
        <v>8.6999999999999993</v>
      </c>
      <c r="AH13" s="125">
        <v>10.5</v>
      </c>
      <c r="AI13" s="56">
        <v>6.58</v>
      </c>
      <c r="AJ13" s="56">
        <f>AH13-AK13</f>
        <v>6.58</v>
      </c>
      <c r="AK13" s="126">
        <f>AH13-AI13</f>
        <v>3.92</v>
      </c>
      <c r="AL13" s="135"/>
      <c r="AM13" s="125">
        <v>15.7</v>
      </c>
      <c r="AN13" s="56" t="s">
        <v>173</v>
      </c>
      <c r="AO13" s="56">
        <v>18.5</v>
      </c>
      <c r="AP13" s="56" t="s">
        <v>173</v>
      </c>
      <c r="AQ13" s="56">
        <v>12.9</v>
      </c>
      <c r="AR13" s="126" t="s">
        <v>173</v>
      </c>
      <c r="AS13" s="132">
        <v>18.5</v>
      </c>
      <c r="AT13" s="125">
        <v>12.8</v>
      </c>
      <c r="AU13" s="126">
        <v>7.1999999999999993</v>
      </c>
      <c r="AV13" s="139"/>
      <c r="AW13" s="46"/>
      <c r="AX13" s="46"/>
      <c r="AY13" s="46"/>
      <c r="AZ13" s="46"/>
      <c r="BA13" s="46"/>
      <c r="BB13" s="140"/>
      <c r="BC13" s="139"/>
      <c r="BD13" s="46"/>
      <c r="BE13" s="46"/>
      <c r="BF13" s="140"/>
    </row>
    <row r="14" spans="1:58" ht="16.5" thickBot="1">
      <c r="A14" s="264" t="s">
        <v>3</v>
      </c>
      <c r="B14" s="543"/>
      <c r="C14" s="265"/>
      <c r="D14" s="539"/>
      <c r="E14" s="266"/>
      <c r="F14" s="547"/>
      <c r="G14" s="539"/>
      <c r="H14" s="539"/>
      <c r="I14" s="266"/>
      <c r="J14" s="535"/>
      <c r="K14" s="268"/>
      <c r="L14" s="268"/>
      <c r="M14" s="268"/>
      <c r="N14" s="268"/>
      <c r="O14" s="268"/>
      <c r="P14" s="268"/>
      <c r="Q14" s="269"/>
      <c r="R14" s="267"/>
      <c r="S14" s="268"/>
      <c r="T14" s="268"/>
      <c r="U14" s="269"/>
      <c r="V14" s="479"/>
      <c r="W14" s="479"/>
      <c r="X14" s="479"/>
      <c r="Y14" s="479"/>
      <c r="Z14" s="270"/>
      <c r="AA14" s="271"/>
      <c r="AB14" s="271"/>
      <c r="AC14" s="272"/>
      <c r="AD14" s="273"/>
      <c r="AE14" s="298"/>
      <c r="AF14" s="148"/>
      <c r="AG14" s="149"/>
      <c r="AH14" s="127">
        <v>11.27</v>
      </c>
      <c r="AI14" s="128">
        <v>8.6300000000000008</v>
      </c>
      <c r="AJ14" s="128">
        <f>AH14-AK14</f>
        <v>8.6300000000000008</v>
      </c>
      <c r="AK14" s="129">
        <f>AH14-AI14</f>
        <v>2.6399999999999988</v>
      </c>
      <c r="AL14" s="136">
        <v>18.899999999999999</v>
      </c>
      <c r="AM14" s="127"/>
      <c r="AN14" s="128"/>
      <c r="AO14" s="128"/>
      <c r="AP14" s="128"/>
      <c r="AQ14" s="128"/>
      <c r="AR14" s="129"/>
      <c r="AS14" s="133"/>
      <c r="AT14" s="127"/>
      <c r="AU14" s="129"/>
      <c r="AV14" s="141"/>
      <c r="AW14" s="142"/>
      <c r="AX14" s="142"/>
      <c r="AY14" s="142"/>
      <c r="AZ14" s="142"/>
      <c r="BA14" s="142"/>
      <c r="BB14" s="143"/>
      <c r="BC14" s="141"/>
      <c r="BD14" s="142"/>
      <c r="BE14" s="142"/>
      <c r="BF14" s="143"/>
    </row>
    <row r="15" spans="1:58">
      <c r="Z15" s="274"/>
      <c r="AA15" s="274"/>
      <c r="AB15" s="274"/>
      <c r="AC15" s="274"/>
    </row>
  </sheetData>
  <mergeCells count="11">
    <mergeCell ref="F1:I1"/>
    <mergeCell ref="C1:E1"/>
    <mergeCell ref="AT1:AU1"/>
    <mergeCell ref="AV1:BB1"/>
    <mergeCell ref="BC1:BF1"/>
    <mergeCell ref="AD1:AG1"/>
    <mergeCell ref="J1:Q1"/>
    <mergeCell ref="R1:U1"/>
    <mergeCell ref="AH1:AK1"/>
    <mergeCell ref="AM1:AR1"/>
    <mergeCell ref="V1:A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Data Directory</vt:lpstr>
      <vt:lpstr>VIC Outcomes Framework</vt:lpstr>
      <vt:lpstr>Demographics</vt:lpstr>
      <vt:lpstr>Social Gradient and SES</vt:lpstr>
      <vt:lpstr>Infant-Early Childhood</vt:lpstr>
      <vt:lpstr>Adolescence 13-24yrs</vt:lpstr>
      <vt:lpstr>Ageing</vt:lpstr>
      <vt:lpstr>Health Status</vt:lpstr>
      <vt:lpstr>AOD Health Status</vt:lpstr>
      <vt:lpstr>Food Security-Healthy Eating</vt:lpstr>
      <vt:lpstr>Gender Equity</vt:lpstr>
      <vt:lpstr>Improving Mental Health</vt:lpstr>
      <vt:lpstr>Housing and Homelessness</vt:lpstr>
      <vt:lpstr>Social Exclusion</vt:lpstr>
      <vt:lpstr>Livable Neighbourhoods</vt:lpstr>
    </vt:vector>
  </TitlesOfParts>
  <Company>Inner East Primary Care Program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Student1 IEPCP</dc:creator>
  <cp:lastModifiedBy>Jenny Wood</cp:lastModifiedBy>
  <cp:lastPrinted>2016-08-30T23:11:49Z</cp:lastPrinted>
  <dcterms:created xsi:type="dcterms:W3CDTF">2016-07-21T04:23:29Z</dcterms:created>
  <dcterms:modified xsi:type="dcterms:W3CDTF">2017-06-07T05:05:18Z</dcterms:modified>
</cp:coreProperties>
</file>